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4220" windowHeight="8580"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<sst xmlns="http://schemas.openxmlformats.org/spreadsheetml/2006/main" count="71" uniqueCount="61">
  <si>
    <t>Aflæst MWh</t>
  </si>
  <si>
    <t>Aflæst m³</t>
  </si>
  <si>
    <t>Forbrug i perioden - MWh</t>
  </si>
  <si>
    <t>Forbrug i perioden - m³</t>
  </si>
  <si>
    <t>Bem.</t>
  </si>
  <si>
    <t>ingen</t>
  </si>
  <si>
    <r>
      <t xml:space="preserve">Gennemsn.-afkøling i perioden - </t>
    </r>
    <r>
      <rPr>
        <b/>
        <sz val="10"/>
        <rFont val="Arial"/>
        <family val="2"/>
      </rPr>
      <t>°</t>
    </r>
    <r>
      <rPr>
        <b/>
        <sz val="10"/>
        <rFont val="Arial"/>
        <family val="2"/>
      </rPr>
      <t>C.</t>
    </r>
  </si>
  <si>
    <t>Gennemsn.-afkøling for året - °C.</t>
  </si>
  <si>
    <t>Dato og årstal</t>
  </si>
  <si>
    <t>Årssum eller sum til dato:</t>
  </si>
  <si>
    <t>Brugervejledning:</t>
  </si>
  <si>
    <t>Brugervejledning: se neden under skemaet</t>
  </si>
  <si>
    <t>I 3. kolonne taster du det, som du har aflæst målerens visning af tællerværdien for m3 - husk at målerne viser 2 cifre efter kommaet - f.eks: 1908,98 m3.</t>
  </si>
  <si>
    <t>Timer</t>
  </si>
  <si>
    <t>Fremført energi (m³ x T-frem)</t>
  </si>
  <si>
    <t>Returført energi (m³ x T-retur)</t>
  </si>
  <si>
    <t>Forbrug i perioden - Timer</t>
  </si>
  <si>
    <t>Forbrug i perioden - Fremført energi</t>
  </si>
  <si>
    <t>Forbrug i perioden - Returført energi</t>
  </si>
  <si>
    <r>
      <t xml:space="preserve">Periodens T-frem - </t>
    </r>
    <r>
      <rPr>
        <b/>
        <sz val="10"/>
        <rFont val="Calibri"/>
        <family val="2"/>
      </rPr>
      <t>⁰C</t>
    </r>
  </si>
  <si>
    <r>
      <t xml:space="preserve">Periodens T-retur - </t>
    </r>
    <r>
      <rPr>
        <b/>
        <sz val="10"/>
        <rFont val="Calibri"/>
        <family val="2"/>
      </rPr>
      <t>⁰C</t>
    </r>
  </si>
  <si>
    <t>I 2. kolonne taster du det, som du har aflæst målerens visning af tællerværdien for MWh - husk at målerne viser 3 cifre efter kommaet    - f.eks: 145,024 MWh.</t>
  </si>
  <si>
    <t>I 4. kolonne taster du det, som du aflæst målerens visning af tællerværdien for timer (h) - husk måleren viser kun hele tal - f.eks. 8345 h</t>
  </si>
  <si>
    <t>Skemaet er indrettet, så du kan indtaste 14 gange - f.eks. en gang om måneden og et par ekstra - og så rækker det til et helt år. - start f.eks. med årsaflæsningen pr. 31.12.</t>
  </si>
  <si>
    <t>I 5. kolonne taster du det, som du har aflæst målerens visning af tællerværdien i lagret E8 (for Multical 601 og 602), der er et udtryk for Fremført energi - husk at målerne viser kun i hele tal  - f.eks: 20789</t>
  </si>
  <si>
    <t>I 6. kolonne taster du det, som du har aflæst målerens visning af tællerværdien for lageret for E9 (for Multical 601 og 602), der er et udtryk for Returført energi - husk at målerne kun viser hele tal - f.eks: 13500</t>
  </si>
  <si>
    <t xml:space="preserve">Motivationsformel: </t>
  </si>
  <si>
    <t>Afvigelse fra 45 °C x 3,75 kr. x årsforbrug i MWh.</t>
  </si>
  <si>
    <t>NB: Du skal gemme skemaet på din egen PC, FØR du begynder at taste i det. Du kan IKKE gemme skemaet på Kalundborg Forsynings hjemmeside.</t>
  </si>
  <si>
    <t>Hvis du vil have skemaet til at gælde for hele året skal du starte med årsaflæsningen pr. 31.12. året før (og som du har indberettet til Kalundborg Forsyning) og slutte med årsaflæsningen for det pågældende år.</t>
  </si>
  <si>
    <t>Motivationsfaktor udregnet på skemaets data bliver:</t>
  </si>
  <si>
    <t>kr. inkl. moms</t>
  </si>
  <si>
    <t>(Her skriver du dit navn og adresse, evt. bruger-nr. m.v.)</t>
  </si>
  <si>
    <t xml:space="preserve">NB: Hvis du ikke kan aflæse Fremført og returført enerig på din måler, kan du se de fjernaflæste data på www.kalfor.dk ved at logge på "tast-selv" med dit kundenummer + din personlige adgangskode (som du finder på din seneste) varmeregning),  eller med din Nem-id.  Så kommer du ind på "Min profil" hvor man skal trykke på "forbrug" i venstre kolonne + fanen "fjernvarme" + på feltet "Aflæsninger" - så for du vist en liste over de fjernaflæste data fra din måler. </t>
  </si>
  <si>
    <t>Forbrug i perioden af m3 pr. MWh</t>
  </si>
  <si>
    <t>Gennemstit for året - m3 pr. MWh</t>
  </si>
  <si>
    <t>Belastningsfaktor:</t>
  </si>
  <si>
    <t xml:space="preserve">m3-forbrug x 0,625 kr. </t>
  </si>
  <si>
    <t>Varmeforbrug:</t>
  </si>
  <si>
    <t>Varmeforbrug-pris udregnet på skemaets data bilver:</t>
  </si>
  <si>
    <t>Fast afgift:</t>
  </si>
  <si>
    <t>Gennem-snit - T-frem for året - °C.</t>
  </si>
  <si>
    <t>Gennem-snit - T-retur for året - °C.</t>
  </si>
  <si>
    <t xml:space="preserve">Sum  udregent på  skemaets data bliver: </t>
  </si>
  <si>
    <t>(NB: udregningen gælder kun for arealer op til 1.000 m2)</t>
  </si>
  <si>
    <t>Der er 2 hvide felter nederst i skemaet hvor du kan taste det afgiftspligtige areal dit hus har - se evt. på tidligere faktura hvad vi har registreret på din ejendom.  Hvis du ikke mener dette areal stemmer med de faktiske for hold bedes du kontakte os.</t>
  </si>
  <si>
    <t>Målerleje:</t>
  </si>
  <si>
    <t>Pr. Måler á 337,50 kr.</t>
  </si>
  <si>
    <t>NB: Den udregnede motivationsfaktor er med fortegn: "-" betyder at du får penge tilbage, "+" betyder at du skal betale.</t>
  </si>
  <si>
    <t>Belastningsbidrag udregnet på skemaets data bliver:</t>
  </si>
  <si>
    <t>Fast takst  udregent på skemaets data bliver:</t>
  </si>
  <si>
    <t>Kalundborg Varmeforsyning A/S</t>
  </si>
  <si>
    <t>Aflæsningsskema til varmeforbrug - 2024</t>
  </si>
  <si>
    <t>Rev. d. 11.01.2024./lkma</t>
  </si>
  <si>
    <t>MWh-forbruget x 805 kr.</t>
  </si>
  <si>
    <t>m2 til fuld takst á 45,63 kr</t>
  </si>
  <si>
    <t>m2 til halv takst å 22,815 kr.</t>
  </si>
  <si>
    <r>
      <t xml:space="preserve">NB: Skemaets formler er </t>
    </r>
    <r>
      <rPr>
        <b/>
        <i/>
        <u val="single"/>
        <sz val="14"/>
        <rFont val="Arial"/>
        <family val="2"/>
      </rPr>
      <t>IKKE LÅST</t>
    </r>
    <r>
      <rPr>
        <b/>
        <i/>
        <sz val="14"/>
        <rFont val="Arial"/>
        <family val="2"/>
      </rPr>
      <t xml:space="preserve"> - Tast kun i de hvide felter !!</t>
    </r>
  </si>
  <si>
    <t xml:space="preserve">Du skal kun taste i de hvide felter i skemaet - de grønne felter er forsynet med formler der automatisk udregner værdien der vises i feltet - så TAST IKKE i de grønne felter. </t>
  </si>
  <si>
    <t>Alle felter med overskrifter, formler m.v. (alle farvede felter) er IKKE LÅSTE - så du kan ved en fejl ødelægge formlerne. Hvis det sker kan du downloade et nyt "rent" skema fra hjemmesiden og kopiere indholdet i den celle der svarer til den ødelagte og lægge det ind i dit eget skema</t>
  </si>
  <si>
    <t>I 1. kolonne taster du dato i felterne - f.eks. som: 31.12.2023 eller 01.01.24. - men du vælger selv.</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</si>
</sst>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000"/>
    <numFmt numFmtId="181" formatCode="0.0"/>
    <numFmt numFmtId="182" formatCode="#,##0.0"/>
    <numFmt numFmtId="183" formatCode="#,##0.000"/>
    <numFmt numFmtId="184" formatCode="#,##0.0000"/>
    <numFmt numFmtId="185" formatCode="_(* #,##0.000_);_(* \(#,##0.000\);_(* &quot;-&quot;??_);_(@_)"/>
  </numFmts>
  <fonts count="51">
    <font>
      <sz val="10"/>
      <name val="Arial"/>
      <family val="0"/>
    </font>
    <font>
      <b/>
      <sz val="20"/>
      <name val="Arial"/>
      <family val="2"/>
    </font>
    <font>
      <b/>
      <sz val="18"/>
      <name val="Arial"/>
      <family val="2"/>
    </font>
    <font>
      <b/>
      <sz val="10"/>
      <name val="Arial"/>
      <family val="2"/>
    </font>
    <font>
      <sz val="14"/>
      <name val="Arial"/>
      <family val="2"/>
    </font>
    <font>
      <sz val="8"/>
      <name val="Arial"/>
      <family val="2"/>
    </font>
    <font>
      <b/>
      <sz val="12"/>
      <name val="Arial"/>
      <family val="2"/>
    </font>
    <font>
      <sz val="12"/>
      <name val="Arial"/>
      <family val="2"/>
    </font>
    <font>
      <sz val="11"/>
      <name val="Arial"/>
      <family val="2"/>
    </font>
    <font>
      <b/>
      <sz val="11"/>
      <name val="Arial"/>
      <family val="2"/>
    </font>
    <font>
      <b/>
      <i/>
      <u val="single"/>
      <sz val="14"/>
      <name val="Arial"/>
      <family val="2"/>
    </font>
    <font>
      <b/>
      <i/>
      <sz val="14"/>
      <color indexed="10"/>
      <name val="Arial"/>
      <family val="2"/>
    </font>
    <font>
      <b/>
      <sz val="10"/>
      <name val="Calibri"/>
      <family val="2"/>
    </font>
    <font>
      <i/>
      <sz val="10"/>
      <name val="Arial"/>
      <family val="2"/>
    </font>
    <font>
      <b/>
      <i/>
      <sz val="14"/>
      <name val="Arial"/>
      <family val="2"/>
    </font>
    <font>
      <b/>
      <sz val="14"/>
      <name val="Arial"/>
      <family val="2"/>
    </font>
    <font>
      <b/>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8"/>
      <color indexed="54"/>
      <name val="Calibri Light"/>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8"/>
      <color theme="3"/>
      <name val="Calibri Light"/>
      <family val="2"/>
    </font>
    <font>
      <b/>
      <sz val="11"/>
      <color theme="1"/>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C000"/>
        <bgColor indexed="64"/>
      </patternFill>
    </fill>
  </fills>
  <borders count="4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thin"/>
      <right style="thin"/>
      <top style="thin"/>
      <bottom style="thin"/>
    </border>
    <border>
      <left style="thin"/>
      <right style="medium"/>
      <top style="thin"/>
      <bottom>
        <color indexed="63"/>
      </bottom>
    </border>
    <border>
      <left style="thin"/>
      <right style="medium"/>
      <top>
        <color indexed="63"/>
      </top>
      <bottom style="thin"/>
    </border>
    <border>
      <left style="thin"/>
      <right style="thin"/>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color indexed="63"/>
      </left>
      <right style="medium"/>
      <top style="thin"/>
      <bottom style="medium"/>
    </border>
    <border>
      <left style="medium"/>
      <right style="thin"/>
      <top>
        <color indexed="63"/>
      </top>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0" fillId="20" borderId="1" applyNumberFormat="0" applyFont="0" applyAlignment="0" applyProtection="0"/>
    <xf numFmtId="0" fontId="37" fillId="21" borderId="2"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0" borderId="3" applyNumberFormat="0" applyAlignment="0" applyProtection="0"/>
    <xf numFmtId="0" fontId="42" fillId="31" borderId="0" applyNumberFormat="0" applyBorder="0" applyAlignment="0" applyProtection="0"/>
    <xf numFmtId="0" fontId="43"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46">
    <xf numFmtId="0" fontId="0" fillId="0" borderId="0" xfId="0" applyAlignment="1">
      <alignment/>
    </xf>
    <xf numFmtId="180" fontId="0" fillId="0" borderId="0" xfId="0" applyNumberFormat="1" applyAlignment="1">
      <alignment/>
    </xf>
    <xf numFmtId="4" fontId="0" fillId="0" borderId="0" xfId="0" applyNumberFormat="1" applyAlignment="1">
      <alignment/>
    </xf>
    <xf numFmtId="181" fontId="0" fillId="0" borderId="0" xfId="0" applyNumberFormat="1" applyAlignment="1">
      <alignment horizontal="center"/>
    </xf>
    <xf numFmtId="0" fontId="7" fillId="0" borderId="0" xfId="0" applyFont="1" applyAlignment="1">
      <alignment/>
    </xf>
    <xf numFmtId="0" fontId="3" fillId="0" borderId="0" xfId="0" applyFont="1" applyAlignment="1">
      <alignment wrapText="1"/>
    </xf>
    <xf numFmtId="0" fontId="0" fillId="0" borderId="10" xfId="0" applyFill="1" applyBorder="1" applyAlignment="1" applyProtection="1">
      <alignment/>
      <protection locked="0"/>
    </xf>
    <xf numFmtId="0" fontId="0" fillId="0" borderId="11" xfId="0" applyFill="1" applyBorder="1" applyAlignment="1" applyProtection="1">
      <alignment horizontal="center"/>
      <protection locked="0"/>
    </xf>
    <xf numFmtId="180" fontId="0" fillId="0" borderId="12" xfId="0" applyNumberFormat="1" applyFill="1" applyBorder="1" applyAlignment="1" applyProtection="1">
      <alignment/>
      <protection locked="0"/>
    </xf>
    <xf numFmtId="4" fontId="0" fillId="0" borderId="12" xfId="0" applyNumberFormat="1" applyFill="1" applyBorder="1" applyAlignment="1" applyProtection="1">
      <alignment/>
      <protection locked="0"/>
    </xf>
    <xf numFmtId="0" fontId="7" fillId="0" borderId="13" xfId="0" applyFont="1" applyFill="1" applyBorder="1" applyAlignment="1" applyProtection="1">
      <alignment/>
      <protection locked="0"/>
    </xf>
    <xf numFmtId="0" fontId="0" fillId="0" borderId="14" xfId="0" applyFont="1" applyFill="1" applyBorder="1" applyAlignment="1" applyProtection="1">
      <alignment/>
      <protection locked="0"/>
    </xf>
    <xf numFmtId="180" fontId="0" fillId="0" borderId="15" xfId="0" applyNumberFormat="1" applyFill="1" applyBorder="1" applyAlignment="1" applyProtection="1">
      <alignment/>
      <protection locked="0"/>
    </xf>
    <xf numFmtId="4" fontId="0" fillId="0" borderId="15" xfId="0" applyNumberFormat="1" applyFill="1" applyBorder="1" applyAlignment="1" applyProtection="1">
      <alignment/>
      <protection locked="0"/>
    </xf>
    <xf numFmtId="0" fontId="11" fillId="0" borderId="16" xfId="0" applyFont="1" applyFill="1" applyBorder="1" applyAlignment="1" applyProtection="1">
      <alignment horizontal="center"/>
      <protection locked="0"/>
    </xf>
    <xf numFmtId="3" fontId="0" fillId="0" borderId="0" xfId="0" applyNumberFormat="1" applyAlignment="1">
      <alignment/>
    </xf>
    <xf numFmtId="0" fontId="0" fillId="0" borderId="0" xfId="0" applyAlignment="1">
      <alignment/>
    </xf>
    <xf numFmtId="0" fontId="1" fillId="7" borderId="0" xfId="0" applyFont="1" applyFill="1" applyAlignment="1">
      <alignment/>
    </xf>
    <xf numFmtId="180" fontId="0" fillId="7" borderId="0" xfId="0" applyNumberFormat="1" applyFill="1" applyAlignment="1">
      <alignment/>
    </xf>
    <xf numFmtId="4" fontId="0" fillId="7" borderId="0" xfId="0" applyNumberFormat="1" applyFill="1" applyAlignment="1">
      <alignment/>
    </xf>
    <xf numFmtId="3" fontId="0" fillId="7" borderId="0" xfId="0" applyNumberFormat="1" applyFill="1" applyAlignment="1">
      <alignment/>
    </xf>
    <xf numFmtId="181" fontId="0" fillId="7" borderId="0" xfId="0" applyNumberFormat="1" applyFill="1" applyAlignment="1">
      <alignment horizontal="center"/>
    </xf>
    <xf numFmtId="0" fontId="0" fillId="7" borderId="0" xfId="0" applyFill="1" applyAlignment="1">
      <alignment/>
    </xf>
    <xf numFmtId="0" fontId="0" fillId="7" borderId="0" xfId="0" applyFont="1" applyFill="1" applyAlignment="1">
      <alignment horizontal="right"/>
    </xf>
    <xf numFmtId="0" fontId="2" fillId="7" borderId="0" xfId="0" applyFont="1" applyFill="1" applyAlignment="1">
      <alignment/>
    </xf>
    <xf numFmtId="0" fontId="3" fillId="7" borderId="17" xfId="0" applyFont="1" applyFill="1" applyBorder="1" applyAlignment="1">
      <alignment horizontal="center" wrapText="1"/>
    </xf>
    <xf numFmtId="180" fontId="3" fillId="7" borderId="18" xfId="0" applyNumberFormat="1" applyFont="1" applyFill="1" applyBorder="1" applyAlignment="1">
      <alignment horizontal="center" wrapText="1"/>
    </xf>
    <xf numFmtId="4" fontId="3" fillId="7" borderId="18" xfId="0" applyNumberFormat="1" applyFont="1" applyFill="1" applyBorder="1" applyAlignment="1">
      <alignment horizontal="center" wrapText="1"/>
    </xf>
    <xf numFmtId="3" fontId="3" fillId="7" borderId="18" xfId="0" applyNumberFormat="1" applyFont="1" applyFill="1" applyBorder="1" applyAlignment="1">
      <alignment horizontal="center" wrapText="1"/>
    </xf>
    <xf numFmtId="181" fontId="3" fillId="7" borderId="18" xfId="0" applyNumberFormat="1" applyFont="1" applyFill="1" applyBorder="1" applyAlignment="1">
      <alignment horizontal="center" wrapText="1"/>
    </xf>
    <xf numFmtId="0" fontId="3" fillId="7" borderId="19" xfId="0" applyFont="1" applyFill="1" applyBorder="1" applyAlignment="1">
      <alignment horizontal="center" wrapText="1"/>
    </xf>
    <xf numFmtId="180" fontId="0" fillId="7" borderId="15" xfId="0" applyNumberFormat="1" applyFill="1" applyBorder="1" applyAlignment="1">
      <alignment horizontal="center"/>
    </xf>
    <xf numFmtId="4" fontId="0" fillId="7" borderId="15" xfId="0" applyNumberFormat="1" applyFill="1" applyBorder="1" applyAlignment="1">
      <alignment horizontal="center"/>
    </xf>
    <xf numFmtId="3" fontId="0" fillId="7" borderId="15" xfId="0" applyNumberFormat="1" applyFill="1" applyBorder="1" applyAlignment="1">
      <alignment horizontal="center"/>
    </xf>
    <xf numFmtId="181" fontId="0" fillId="7" borderId="15" xfId="0" applyNumberFormat="1" applyFill="1" applyBorder="1" applyAlignment="1">
      <alignment horizontal="center"/>
    </xf>
    <xf numFmtId="180" fontId="0" fillId="7" borderId="12" xfId="0" applyNumberFormat="1" applyFill="1" applyBorder="1" applyAlignment="1" applyProtection="1">
      <alignment/>
      <protection/>
    </xf>
    <xf numFmtId="3" fontId="0" fillId="7" borderId="12" xfId="0" applyNumberFormat="1" applyFill="1" applyBorder="1" applyAlignment="1" applyProtection="1">
      <alignment/>
      <protection/>
    </xf>
    <xf numFmtId="181" fontId="0" fillId="7" borderId="12" xfId="0" applyNumberFormat="1" applyFill="1" applyBorder="1" applyAlignment="1" applyProtection="1">
      <alignment horizontal="center"/>
      <protection/>
    </xf>
    <xf numFmtId="181" fontId="0" fillId="7" borderId="12" xfId="0" applyNumberFormat="1" applyFont="1" applyFill="1" applyBorder="1" applyAlignment="1" applyProtection="1">
      <alignment horizontal="center"/>
      <protection/>
    </xf>
    <xf numFmtId="181" fontId="13" fillId="7" borderId="0" xfId="0" applyNumberFormat="1" applyFont="1" applyFill="1" applyAlignment="1">
      <alignment horizontal="center"/>
    </xf>
    <xf numFmtId="0" fontId="13" fillId="7" borderId="0" xfId="0" applyFont="1" applyFill="1" applyAlignment="1">
      <alignment horizontal="right"/>
    </xf>
    <xf numFmtId="0" fontId="6" fillId="25" borderId="20" xfId="0" applyFont="1" applyFill="1" applyBorder="1" applyAlignment="1">
      <alignment horizontal="left"/>
    </xf>
    <xf numFmtId="180" fontId="7" fillId="25" borderId="21" xfId="0" applyNumberFormat="1" applyFont="1" applyFill="1" applyBorder="1" applyAlignment="1">
      <alignment/>
    </xf>
    <xf numFmtId="4" fontId="7" fillId="25" borderId="21" xfId="0" applyNumberFormat="1" applyFont="1" applyFill="1" applyBorder="1" applyAlignment="1">
      <alignment/>
    </xf>
    <xf numFmtId="180" fontId="6" fillId="25" borderId="21" xfId="0" applyNumberFormat="1" applyFont="1" applyFill="1" applyBorder="1" applyAlignment="1" applyProtection="1">
      <alignment/>
      <protection/>
    </xf>
    <xf numFmtId="4" fontId="6" fillId="25" borderId="21" xfId="0" applyNumberFormat="1" applyFont="1" applyFill="1" applyBorder="1" applyAlignment="1" applyProtection="1">
      <alignment/>
      <protection/>
    </xf>
    <xf numFmtId="3" fontId="6" fillId="25" borderId="21" xfId="0" applyNumberFormat="1" applyFont="1" applyFill="1" applyBorder="1" applyAlignment="1" applyProtection="1">
      <alignment/>
      <protection/>
    </xf>
    <xf numFmtId="181" fontId="6" fillId="25" borderId="12" xfId="0" applyNumberFormat="1" applyFont="1" applyFill="1" applyBorder="1" applyAlignment="1" applyProtection="1">
      <alignment horizontal="center"/>
      <protection/>
    </xf>
    <xf numFmtId="181" fontId="6" fillId="25" borderId="21" xfId="0" applyNumberFormat="1" applyFont="1" applyFill="1" applyBorder="1" applyAlignment="1" applyProtection="1">
      <alignment horizontal="center"/>
      <protection/>
    </xf>
    <xf numFmtId="0" fontId="0" fillId="7" borderId="11" xfId="0" applyFill="1" applyBorder="1" applyAlignment="1">
      <alignment horizontal="center"/>
    </xf>
    <xf numFmtId="180" fontId="0" fillId="7" borderId="12" xfId="0" applyNumberFormat="1" applyFill="1" applyBorder="1" applyAlignment="1">
      <alignment/>
    </xf>
    <xf numFmtId="4" fontId="0" fillId="7" borderId="12" xfId="0" applyNumberFormat="1" applyFill="1" applyBorder="1" applyAlignment="1">
      <alignment/>
    </xf>
    <xf numFmtId="180" fontId="4" fillId="7" borderId="16" xfId="0" applyNumberFormat="1" applyFont="1" applyFill="1" applyBorder="1" applyAlignment="1">
      <alignment/>
    </xf>
    <xf numFmtId="180" fontId="0" fillId="7" borderId="16" xfId="0" applyNumberFormat="1" applyFill="1" applyBorder="1" applyAlignment="1">
      <alignment/>
    </xf>
    <xf numFmtId="4" fontId="0" fillId="7" borderId="16" xfId="0" applyNumberFormat="1" applyFill="1" applyBorder="1" applyAlignment="1">
      <alignment horizontal="center"/>
    </xf>
    <xf numFmtId="4" fontId="0" fillId="7" borderId="16" xfId="0" applyNumberFormat="1" applyFill="1" applyBorder="1" applyAlignment="1">
      <alignment/>
    </xf>
    <xf numFmtId="3" fontId="0" fillId="7" borderId="16" xfId="0" applyNumberFormat="1" applyFill="1" applyBorder="1" applyAlignment="1">
      <alignment/>
    </xf>
    <xf numFmtId="181" fontId="0" fillId="7" borderId="16" xfId="0" applyNumberFormat="1" applyFill="1" applyBorder="1" applyAlignment="1">
      <alignment horizontal="center"/>
    </xf>
    <xf numFmtId="0" fontId="0" fillId="7" borderId="16" xfId="0" applyFill="1" applyBorder="1" applyAlignment="1">
      <alignment/>
    </xf>
    <xf numFmtId="0" fontId="10" fillId="7" borderId="0" xfId="0" applyFont="1" applyFill="1" applyAlignment="1">
      <alignment/>
    </xf>
    <xf numFmtId="0" fontId="8" fillId="7" borderId="0" xfId="0" applyFont="1" applyFill="1" applyAlignment="1">
      <alignment/>
    </xf>
    <xf numFmtId="0" fontId="0" fillId="7" borderId="0" xfId="0" applyFill="1" applyAlignment="1">
      <alignment/>
    </xf>
    <xf numFmtId="0" fontId="0" fillId="7" borderId="0" xfId="0" applyFill="1" applyAlignment="1">
      <alignment wrapText="1"/>
    </xf>
    <xf numFmtId="0" fontId="7" fillId="0" borderId="22" xfId="0" applyFont="1" applyFill="1" applyBorder="1" applyAlignment="1" applyProtection="1">
      <alignment/>
      <protection locked="0"/>
    </xf>
    <xf numFmtId="3" fontId="0" fillId="7" borderId="21" xfId="0" applyNumberFormat="1" applyFill="1" applyBorder="1" applyAlignment="1">
      <alignment/>
    </xf>
    <xf numFmtId="4" fontId="0" fillId="7" borderId="21" xfId="0" applyNumberFormat="1" applyFill="1" applyBorder="1" applyAlignment="1">
      <alignment/>
    </xf>
    <xf numFmtId="181" fontId="0" fillId="7" borderId="21" xfId="0" applyNumberFormat="1" applyFill="1" applyBorder="1" applyAlignment="1">
      <alignment horizontal="center"/>
    </xf>
    <xf numFmtId="0" fontId="9" fillId="7" borderId="0" xfId="0" applyFont="1" applyFill="1" applyAlignment="1">
      <alignment/>
    </xf>
    <xf numFmtId="3" fontId="0" fillId="7" borderId="0" xfId="0" applyNumberFormat="1" applyFont="1" applyFill="1" applyAlignment="1">
      <alignment/>
    </xf>
    <xf numFmtId="14" fontId="0" fillId="0" borderId="23" xfId="0" applyNumberFormat="1" applyFon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180" fontId="14" fillId="0" borderId="16" xfId="0" applyNumberFormat="1" applyFont="1" applyFill="1" applyBorder="1" applyAlignment="1" applyProtection="1">
      <alignment/>
      <protection locked="0"/>
    </xf>
    <xf numFmtId="180" fontId="15" fillId="0" borderId="16" xfId="0" applyNumberFormat="1" applyFont="1" applyFill="1" applyBorder="1" applyAlignment="1" applyProtection="1">
      <alignment/>
      <protection locked="0"/>
    </xf>
    <xf numFmtId="4" fontId="15" fillId="0" borderId="16" xfId="0" applyNumberFormat="1" applyFont="1" applyFill="1" applyBorder="1" applyAlignment="1" applyProtection="1">
      <alignment horizontal="center"/>
      <protection locked="0"/>
    </xf>
    <xf numFmtId="4" fontId="15" fillId="0" borderId="16" xfId="0" applyNumberFormat="1" applyFont="1" applyFill="1" applyBorder="1" applyAlignment="1" applyProtection="1">
      <alignment/>
      <protection locked="0"/>
    </xf>
    <xf numFmtId="3" fontId="15" fillId="0" borderId="16" xfId="0" applyNumberFormat="1" applyFont="1" applyFill="1" applyBorder="1" applyAlignment="1" applyProtection="1">
      <alignment/>
      <protection locked="0"/>
    </xf>
    <xf numFmtId="181" fontId="15" fillId="0" borderId="16" xfId="0" applyNumberFormat="1" applyFont="1" applyFill="1" applyBorder="1" applyAlignment="1" applyProtection="1">
      <alignment horizontal="center"/>
      <protection locked="0"/>
    </xf>
    <xf numFmtId="0" fontId="0" fillId="7" borderId="0" xfId="0" applyFill="1" applyAlignment="1">
      <alignment wrapText="1"/>
    </xf>
    <xf numFmtId="0" fontId="6" fillId="25" borderId="11" xfId="0" applyFont="1" applyFill="1" applyBorder="1" applyAlignment="1" applyProtection="1">
      <alignment horizontal="left"/>
      <protection/>
    </xf>
    <xf numFmtId="180" fontId="6" fillId="25" borderId="12" xfId="0" applyNumberFormat="1" applyFont="1" applyFill="1" applyBorder="1" applyAlignment="1" applyProtection="1">
      <alignment/>
      <protection/>
    </xf>
    <xf numFmtId="4" fontId="6" fillId="25" borderId="12" xfId="0" applyNumberFormat="1" applyFont="1" applyFill="1" applyBorder="1" applyAlignment="1" applyProtection="1">
      <alignment/>
      <protection/>
    </xf>
    <xf numFmtId="180" fontId="7" fillId="25" borderId="12" xfId="0" applyNumberFormat="1" applyFont="1" applyFill="1" applyBorder="1" applyAlignment="1" applyProtection="1">
      <alignment/>
      <protection/>
    </xf>
    <xf numFmtId="4" fontId="7" fillId="25" borderId="24" xfId="0" applyNumberFormat="1" applyFont="1" applyFill="1" applyBorder="1" applyAlignment="1" applyProtection="1">
      <alignment/>
      <protection/>
    </xf>
    <xf numFmtId="4" fontId="7" fillId="25" borderId="16" xfId="0" applyNumberFormat="1" applyFont="1" applyFill="1" applyBorder="1" applyAlignment="1" applyProtection="1">
      <alignment/>
      <protection/>
    </xf>
    <xf numFmtId="3" fontId="7" fillId="11" borderId="25" xfId="0" applyNumberFormat="1" applyFont="1" applyFill="1" applyBorder="1" applyAlignment="1" applyProtection="1">
      <alignment/>
      <protection/>
    </xf>
    <xf numFmtId="3" fontId="7" fillId="11" borderId="26" xfId="0" applyNumberFormat="1" applyFont="1" applyFill="1" applyBorder="1" applyAlignment="1" applyProtection="1">
      <alignment/>
      <protection/>
    </xf>
    <xf numFmtId="4" fontId="7" fillId="11" borderId="26" xfId="0" applyNumberFormat="1" applyFont="1" applyFill="1" applyBorder="1" applyAlignment="1" applyProtection="1">
      <alignment/>
      <protection/>
    </xf>
    <xf numFmtId="4" fontId="6" fillId="11" borderId="26" xfId="45" applyNumberFormat="1" applyFont="1" applyFill="1" applyBorder="1" applyAlignment="1" applyProtection="1">
      <alignment horizontal="right"/>
      <protection/>
    </xf>
    <xf numFmtId="0" fontId="7" fillId="0" borderId="27" xfId="0" applyFont="1" applyFill="1" applyBorder="1" applyAlignment="1" applyProtection="1">
      <alignment/>
      <protection locked="0"/>
    </xf>
    <xf numFmtId="180" fontId="6" fillId="25" borderId="28" xfId="0" applyNumberFormat="1" applyFont="1" applyFill="1" applyBorder="1" applyAlignment="1" applyProtection="1">
      <alignment/>
      <protection/>
    </xf>
    <xf numFmtId="4" fontId="6" fillId="25" borderId="24" xfId="0" applyNumberFormat="1" applyFont="1" applyFill="1" applyBorder="1" applyAlignment="1" applyProtection="1">
      <alignment/>
      <protection/>
    </xf>
    <xf numFmtId="4" fontId="6" fillId="25" borderId="29" xfId="0" applyNumberFormat="1" applyFont="1" applyFill="1" applyBorder="1" applyAlignment="1" applyProtection="1">
      <alignment/>
      <protection/>
    </xf>
    <xf numFmtId="180" fontId="7" fillId="25" borderId="29" xfId="0" applyNumberFormat="1" applyFont="1" applyFill="1" applyBorder="1" applyAlignment="1" applyProtection="1">
      <alignment/>
      <protection/>
    </xf>
    <xf numFmtId="4" fontId="7" fillId="25" borderId="29" xfId="0" applyNumberFormat="1" applyFont="1" applyFill="1" applyBorder="1" applyAlignment="1" applyProtection="1">
      <alignment/>
      <protection/>
    </xf>
    <xf numFmtId="3" fontId="7" fillId="11" borderId="29" xfId="0" applyNumberFormat="1" applyFont="1" applyFill="1" applyBorder="1" applyAlignment="1" applyProtection="1">
      <alignment/>
      <protection/>
    </xf>
    <xf numFmtId="4" fontId="7" fillId="11" borderId="29" xfId="0" applyNumberFormat="1" applyFont="1" applyFill="1" applyBorder="1" applyAlignment="1" applyProtection="1">
      <alignment/>
      <protection/>
    </xf>
    <xf numFmtId="4" fontId="6" fillId="11" borderId="30" xfId="0" applyNumberFormat="1" applyFont="1" applyFill="1" applyBorder="1" applyAlignment="1" applyProtection="1">
      <alignment horizontal="right"/>
      <protection/>
    </xf>
    <xf numFmtId="4" fontId="6" fillId="11" borderId="29" xfId="0" applyNumberFormat="1" applyFont="1" applyFill="1" applyBorder="1" applyAlignment="1" applyProtection="1">
      <alignment horizontal="right"/>
      <protection/>
    </xf>
    <xf numFmtId="4" fontId="6" fillId="11" borderId="12" xfId="45" applyNumberFormat="1" applyFont="1" applyFill="1" applyBorder="1" applyAlignment="1" applyProtection="1">
      <alignment horizontal="right"/>
      <protection/>
    </xf>
    <xf numFmtId="0" fontId="0" fillId="0" borderId="13" xfId="0" applyFill="1" applyBorder="1" applyAlignment="1" applyProtection="1">
      <alignment wrapText="1"/>
      <protection locked="0"/>
    </xf>
    <xf numFmtId="4" fontId="6" fillId="11" borderId="12" xfId="0" applyNumberFormat="1" applyFont="1" applyFill="1" applyBorder="1" applyAlignment="1" applyProtection="1">
      <alignment horizontal="left"/>
      <protection/>
    </xf>
    <xf numFmtId="4" fontId="6" fillId="11" borderId="26" xfId="0" applyNumberFormat="1" applyFont="1" applyFill="1" applyBorder="1" applyAlignment="1" applyProtection="1">
      <alignment/>
      <protection/>
    </xf>
    <xf numFmtId="4" fontId="6" fillId="11" borderId="31" xfId="0" applyNumberFormat="1" applyFont="1" applyFill="1" applyBorder="1" applyAlignment="1" applyProtection="1">
      <alignment/>
      <protection/>
    </xf>
    <xf numFmtId="3" fontId="6" fillId="11" borderId="32" xfId="0" applyNumberFormat="1" applyFont="1" applyFill="1" applyBorder="1" applyAlignment="1" applyProtection="1">
      <alignment/>
      <protection/>
    </xf>
    <xf numFmtId="4" fontId="6" fillId="11" borderId="10" xfId="0" applyNumberFormat="1" applyFont="1" applyFill="1" applyBorder="1" applyAlignment="1" applyProtection="1">
      <alignment horizontal="left"/>
      <protection/>
    </xf>
    <xf numFmtId="4" fontId="6" fillId="9" borderId="18" xfId="45" applyNumberFormat="1" applyFont="1" applyFill="1" applyBorder="1" applyAlignment="1" applyProtection="1">
      <alignment horizontal="right"/>
      <protection/>
    </xf>
    <xf numFmtId="4" fontId="6" fillId="9" borderId="18" xfId="0" applyNumberFormat="1" applyFont="1" applyFill="1" applyBorder="1" applyAlignment="1" applyProtection="1">
      <alignment horizontal="left"/>
      <protection/>
    </xf>
    <xf numFmtId="4" fontId="6" fillId="9" borderId="19" xfId="0" applyNumberFormat="1" applyFont="1" applyFill="1" applyBorder="1" applyAlignment="1" applyProtection="1">
      <alignment horizontal="left"/>
      <protection/>
    </xf>
    <xf numFmtId="4" fontId="6" fillId="33" borderId="29" xfId="0" applyNumberFormat="1" applyFont="1" applyFill="1" applyBorder="1" applyAlignment="1" applyProtection="1">
      <alignment/>
      <protection/>
    </xf>
    <xf numFmtId="3" fontId="16" fillId="0" borderId="12" xfId="0" applyNumberFormat="1" applyFont="1" applyFill="1" applyBorder="1" applyAlignment="1" applyProtection="1">
      <alignment/>
      <protection/>
    </xf>
    <xf numFmtId="1" fontId="16" fillId="0" borderId="12" xfId="0" applyNumberFormat="1" applyFont="1" applyFill="1" applyBorder="1" applyAlignment="1" applyProtection="1">
      <alignment/>
      <protection/>
    </xf>
    <xf numFmtId="0" fontId="6" fillId="25" borderId="32" xfId="0" applyFont="1" applyFill="1" applyBorder="1" applyAlignment="1" applyProtection="1">
      <alignment horizontal="left"/>
      <protection/>
    </xf>
    <xf numFmtId="0" fontId="6" fillId="25" borderId="33" xfId="0" applyFont="1" applyFill="1" applyBorder="1" applyAlignment="1" applyProtection="1">
      <alignment horizontal="left"/>
      <protection/>
    </xf>
    <xf numFmtId="180" fontId="6" fillId="25" borderId="34" xfId="0" applyNumberFormat="1" applyFont="1" applyFill="1" applyBorder="1" applyAlignment="1" applyProtection="1">
      <alignment/>
      <protection/>
    </xf>
    <xf numFmtId="3" fontId="6" fillId="33" borderId="34" xfId="0" applyNumberFormat="1" applyFont="1" applyFill="1" applyBorder="1" applyAlignment="1" applyProtection="1">
      <alignment/>
      <protection/>
    </xf>
    <xf numFmtId="4" fontId="6" fillId="25" borderId="34" xfId="0" applyNumberFormat="1" applyFont="1" applyFill="1" applyBorder="1" applyAlignment="1" applyProtection="1">
      <alignment/>
      <protection/>
    </xf>
    <xf numFmtId="4" fontId="6" fillId="33" borderId="34" xfId="0" applyNumberFormat="1" applyFont="1" applyFill="1" applyBorder="1" applyAlignment="1" applyProtection="1">
      <alignment/>
      <protection/>
    </xf>
    <xf numFmtId="1" fontId="6" fillId="33" borderId="34" xfId="0" applyNumberFormat="1" applyFont="1" applyFill="1" applyBorder="1" applyAlignment="1" applyProtection="1">
      <alignment/>
      <protection/>
    </xf>
    <xf numFmtId="4" fontId="7" fillId="25" borderId="34" xfId="0" applyNumberFormat="1" applyFont="1" applyFill="1" applyBorder="1" applyAlignment="1" applyProtection="1">
      <alignment/>
      <protection/>
    </xf>
    <xf numFmtId="3" fontId="6" fillId="9" borderId="35" xfId="0" applyNumberFormat="1" applyFont="1" applyFill="1" applyBorder="1" applyAlignment="1" applyProtection="1">
      <alignment/>
      <protection/>
    </xf>
    <xf numFmtId="3" fontId="7" fillId="9" borderId="36" xfId="0" applyNumberFormat="1" applyFont="1" applyFill="1" applyBorder="1" applyAlignment="1" applyProtection="1">
      <alignment/>
      <protection/>
    </xf>
    <xf numFmtId="4" fontId="7" fillId="9" borderId="36" xfId="0" applyNumberFormat="1" applyFont="1" applyFill="1" applyBorder="1" applyAlignment="1" applyProtection="1">
      <alignment/>
      <protection/>
    </xf>
    <xf numFmtId="4" fontId="6" fillId="9" borderId="36" xfId="0" applyNumberFormat="1" applyFont="1" applyFill="1" applyBorder="1" applyAlignment="1" applyProtection="1">
      <alignment horizontal="right"/>
      <protection/>
    </xf>
    <xf numFmtId="3" fontId="6" fillId="11" borderId="37" xfId="0" applyNumberFormat="1" applyFont="1" applyFill="1" applyBorder="1" applyAlignment="1" applyProtection="1">
      <alignment/>
      <protection/>
    </xf>
    <xf numFmtId="3" fontId="7" fillId="11" borderId="16" xfId="0" applyNumberFormat="1" applyFont="1" applyFill="1" applyBorder="1" applyAlignment="1" applyProtection="1">
      <alignment/>
      <protection/>
    </xf>
    <xf numFmtId="4" fontId="7" fillId="11" borderId="16" xfId="0" applyNumberFormat="1" applyFont="1" applyFill="1" applyBorder="1" applyAlignment="1" applyProtection="1">
      <alignment/>
      <protection/>
    </xf>
    <xf numFmtId="4" fontId="6" fillId="11" borderId="38" xfId="0" applyNumberFormat="1" applyFont="1" applyFill="1" applyBorder="1" applyAlignment="1" applyProtection="1">
      <alignment horizontal="right"/>
      <protection/>
    </xf>
    <xf numFmtId="4" fontId="6" fillId="11" borderId="28" xfId="0" applyNumberFormat="1" applyFont="1" applyFill="1" applyBorder="1" applyAlignment="1" applyProtection="1">
      <alignment horizontal="right"/>
      <protection/>
    </xf>
    <xf numFmtId="3" fontId="0" fillId="0" borderId="15"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3" fontId="7" fillId="25" borderId="21" xfId="0" applyNumberFormat="1" applyFont="1" applyFill="1" applyBorder="1" applyAlignment="1">
      <alignment/>
    </xf>
    <xf numFmtId="4" fontId="6" fillId="25" borderId="39" xfId="0" applyNumberFormat="1" applyFont="1" applyFill="1" applyBorder="1" applyAlignment="1" applyProtection="1">
      <alignment/>
      <protection/>
    </xf>
    <xf numFmtId="4" fontId="6" fillId="33" borderId="39" xfId="0" applyNumberFormat="1" applyFont="1" applyFill="1" applyBorder="1" applyAlignment="1" applyProtection="1">
      <alignment/>
      <protection/>
    </xf>
    <xf numFmtId="4" fontId="7" fillId="25" borderId="39" xfId="0" applyNumberFormat="1" applyFont="1" applyFill="1" applyBorder="1" applyAlignment="1" applyProtection="1">
      <alignment/>
      <protection/>
    </xf>
    <xf numFmtId="4" fontId="6" fillId="11" borderId="40" xfId="45" applyNumberFormat="1" applyFont="1" applyFill="1" applyBorder="1" applyAlignment="1" applyProtection="1">
      <alignment horizontal="right"/>
      <protection/>
    </xf>
    <xf numFmtId="4" fontId="6" fillId="11" borderId="40" xfId="0" applyNumberFormat="1" applyFont="1" applyFill="1" applyBorder="1" applyAlignment="1" applyProtection="1">
      <alignment horizontal="left"/>
      <protection/>
    </xf>
    <xf numFmtId="4" fontId="6" fillId="11" borderId="41" xfId="0" applyNumberFormat="1" applyFont="1" applyFill="1" applyBorder="1" applyAlignment="1" applyProtection="1">
      <alignment horizontal="left"/>
      <protection/>
    </xf>
    <xf numFmtId="0" fontId="7" fillId="0" borderId="42" xfId="0" applyFont="1" applyFill="1" applyBorder="1" applyAlignment="1" applyProtection="1">
      <alignment/>
      <protection locked="0"/>
    </xf>
    <xf numFmtId="0" fontId="6" fillId="25" borderId="24" xfId="0" applyFont="1" applyFill="1" applyBorder="1" applyAlignment="1" applyProtection="1">
      <alignment horizontal="left"/>
      <protection/>
    </xf>
    <xf numFmtId="0" fontId="8" fillId="7" borderId="0" xfId="0" applyFont="1" applyFill="1" applyAlignment="1">
      <alignment wrapText="1"/>
    </xf>
    <xf numFmtId="0" fontId="0" fillId="7" borderId="0" xfId="0" applyFill="1" applyAlignment="1">
      <alignment wrapText="1"/>
    </xf>
    <xf numFmtId="0" fontId="9" fillId="7" borderId="0" xfId="0" applyFont="1" applyFill="1" applyAlignment="1">
      <alignment horizontal="left" wrapText="1"/>
    </xf>
    <xf numFmtId="0" fontId="8" fillId="7" borderId="0" xfId="0" applyFont="1" applyFill="1" applyAlignment="1">
      <alignment/>
    </xf>
    <xf numFmtId="0" fontId="8" fillId="7" borderId="0" xfId="0" applyFont="1" applyFill="1" applyAlignment="1">
      <alignment wrapText="1"/>
    </xf>
    <xf numFmtId="0" fontId="8" fillId="7" borderId="0" xfId="0" applyFont="1" applyFill="1" applyAlignment="1">
      <alignment horizontal="left" wrapText="1"/>
    </xf>
    <xf numFmtId="4" fontId="14" fillId="7" borderId="0" xfId="0" applyNumberFormat="1" applyFont="1" applyFill="1" applyAlignment="1">
      <alignment/>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6"/>
  <sheetViews>
    <sheetView tabSelected="1" zoomScaleSheetLayoutView="100" zoomScalePageLayoutView="0" workbookViewId="0" topLeftCell="A1">
      <selection activeCell="P2" sqref="P2"/>
    </sheetView>
  </sheetViews>
  <sheetFormatPr defaultColWidth="9.140625" defaultRowHeight="12.75"/>
  <cols>
    <col min="1" max="1" width="9.8515625" style="0" customWidth="1"/>
    <col min="2" max="2" width="12.7109375" style="1" customWidth="1"/>
    <col min="3" max="3" width="13.140625" style="2" customWidth="1"/>
    <col min="4" max="4" width="10.8515625" style="2" customWidth="1"/>
    <col min="5" max="5" width="12.28125" style="2" customWidth="1"/>
    <col min="6" max="6" width="11.8515625" style="2" customWidth="1"/>
    <col min="7" max="7" width="13.421875" style="1" customWidth="1"/>
    <col min="8" max="8" width="12.8515625" style="2" customWidth="1"/>
    <col min="9" max="9" width="12.28125" style="2" customWidth="1"/>
    <col min="10" max="10" width="12.421875" style="2" customWidth="1"/>
    <col min="11" max="11" width="9.8515625" style="15" customWidth="1"/>
    <col min="12" max="12" width="12.57421875" style="15" customWidth="1"/>
    <col min="13" max="13" width="12.28125" style="15" customWidth="1"/>
    <col min="14" max="14" width="12.421875" style="2" customWidth="1"/>
    <col min="15" max="15" width="11.7109375" style="2" customWidth="1"/>
    <col min="16" max="16" width="13.7109375" style="2" customWidth="1"/>
    <col min="17" max="17" width="13.00390625" style="2" customWidth="1"/>
    <col min="18" max="18" width="12.8515625" style="3" customWidth="1"/>
    <col min="19" max="19" width="12.140625" style="3" customWidth="1"/>
    <col min="20" max="20" width="30.421875" style="0" customWidth="1"/>
  </cols>
  <sheetData>
    <row r="1" spans="1:20" ht="26.25">
      <c r="A1" s="17" t="s">
        <v>51</v>
      </c>
      <c r="B1" s="18"/>
      <c r="C1" s="19"/>
      <c r="D1" s="19"/>
      <c r="E1" s="19"/>
      <c r="F1" s="19"/>
      <c r="G1" s="18"/>
      <c r="H1" s="19"/>
      <c r="I1" s="19"/>
      <c r="J1" s="19"/>
      <c r="K1" s="20"/>
      <c r="L1" s="20"/>
      <c r="M1" s="20"/>
      <c r="N1" s="19"/>
      <c r="O1" s="19"/>
      <c r="P1" s="19"/>
      <c r="Q1" s="19"/>
      <c r="R1" s="21"/>
      <c r="S1" s="21"/>
      <c r="T1" s="23" t="s">
        <v>53</v>
      </c>
    </row>
    <row r="2" spans="1:20" ht="7.5" customHeight="1">
      <c r="A2" s="22"/>
      <c r="B2" s="18"/>
      <c r="C2" s="19"/>
      <c r="D2" s="19"/>
      <c r="E2" s="19"/>
      <c r="F2" s="19"/>
      <c r="G2" s="18"/>
      <c r="H2" s="19"/>
      <c r="I2" s="19"/>
      <c r="J2" s="19"/>
      <c r="K2" s="20"/>
      <c r="L2" s="20"/>
      <c r="M2" s="20"/>
      <c r="N2" s="19"/>
      <c r="O2" s="19"/>
      <c r="P2" s="19"/>
      <c r="Q2" s="19"/>
      <c r="R2" s="21"/>
      <c r="S2" s="21"/>
      <c r="T2" s="23"/>
    </row>
    <row r="3" spans="1:20" ht="21.75" customHeight="1">
      <c r="A3" s="24" t="s">
        <v>52</v>
      </c>
      <c r="B3" s="18"/>
      <c r="C3" s="19"/>
      <c r="D3" s="19"/>
      <c r="E3" s="19"/>
      <c r="F3" s="19"/>
      <c r="G3" s="18"/>
      <c r="H3" s="145" t="s">
        <v>57</v>
      </c>
      <c r="I3" s="19"/>
      <c r="J3" s="19"/>
      <c r="K3" s="68"/>
      <c r="L3" s="20"/>
      <c r="M3" s="20"/>
      <c r="N3" s="19"/>
      <c r="O3" s="19"/>
      <c r="P3" s="19"/>
      <c r="Q3" s="19"/>
      <c r="R3" s="21"/>
      <c r="S3" s="39"/>
      <c r="T3" s="40" t="s">
        <v>11</v>
      </c>
    </row>
    <row r="4" spans="1:20" ht="23.25" customHeight="1" thickBot="1">
      <c r="A4" s="71" t="s">
        <v>32</v>
      </c>
      <c r="B4" s="72"/>
      <c r="C4" s="73"/>
      <c r="D4" s="73"/>
      <c r="E4" s="73"/>
      <c r="F4" s="73"/>
      <c r="G4" s="72"/>
      <c r="H4" s="74"/>
      <c r="I4" s="74"/>
      <c r="J4" s="74"/>
      <c r="K4" s="75"/>
      <c r="L4" s="75"/>
      <c r="M4" s="75"/>
      <c r="N4" s="74"/>
      <c r="O4" s="74"/>
      <c r="P4" s="74"/>
      <c r="Q4" s="74"/>
      <c r="R4" s="76"/>
      <c r="S4" s="76"/>
      <c r="T4" s="14"/>
    </row>
    <row r="5" spans="1:20" ht="51.75" thickBot="1">
      <c r="A5" s="25" t="s">
        <v>8</v>
      </c>
      <c r="B5" s="26" t="s">
        <v>0</v>
      </c>
      <c r="C5" s="27" t="s">
        <v>1</v>
      </c>
      <c r="D5" s="27" t="s">
        <v>13</v>
      </c>
      <c r="E5" s="27" t="s">
        <v>14</v>
      </c>
      <c r="F5" s="27" t="s">
        <v>15</v>
      </c>
      <c r="G5" s="26" t="s">
        <v>2</v>
      </c>
      <c r="H5" s="27" t="s">
        <v>3</v>
      </c>
      <c r="I5" s="27" t="s">
        <v>34</v>
      </c>
      <c r="J5" s="27" t="s">
        <v>35</v>
      </c>
      <c r="K5" s="28" t="s">
        <v>16</v>
      </c>
      <c r="L5" s="28" t="s">
        <v>17</v>
      </c>
      <c r="M5" s="28" t="s">
        <v>18</v>
      </c>
      <c r="N5" s="26" t="s">
        <v>19</v>
      </c>
      <c r="O5" s="29" t="s">
        <v>41</v>
      </c>
      <c r="P5" s="26" t="s">
        <v>20</v>
      </c>
      <c r="Q5" s="29" t="s">
        <v>42</v>
      </c>
      <c r="R5" s="29" t="s">
        <v>6</v>
      </c>
      <c r="S5" s="29" t="s">
        <v>7</v>
      </c>
      <c r="T5" s="30" t="s">
        <v>4</v>
      </c>
    </row>
    <row r="6" spans="1:20" ht="18" customHeight="1">
      <c r="A6" s="69"/>
      <c r="B6" s="12"/>
      <c r="C6" s="13"/>
      <c r="D6" s="13"/>
      <c r="E6" s="128"/>
      <c r="F6" s="128"/>
      <c r="G6" s="31" t="s">
        <v>5</v>
      </c>
      <c r="H6" s="32" t="s">
        <v>5</v>
      </c>
      <c r="I6" s="32" t="s">
        <v>5</v>
      </c>
      <c r="J6" s="32" t="s">
        <v>5</v>
      </c>
      <c r="K6" s="33"/>
      <c r="L6" s="33"/>
      <c r="M6" s="33"/>
      <c r="N6" s="32"/>
      <c r="O6" s="32"/>
      <c r="P6" s="32"/>
      <c r="Q6" s="32"/>
      <c r="R6" s="34" t="s">
        <v>5</v>
      </c>
      <c r="S6" s="34" t="s">
        <v>5</v>
      </c>
      <c r="T6" s="11"/>
    </row>
    <row r="7" spans="1:20" ht="18" customHeight="1">
      <c r="A7" s="70"/>
      <c r="B7" s="8"/>
      <c r="C7" s="9"/>
      <c r="D7" s="9"/>
      <c r="E7" s="129"/>
      <c r="F7" s="129"/>
      <c r="G7" s="35">
        <f>IF((B7-B6)&gt;0,(B7-B6),0)</f>
        <v>0</v>
      </c>
      <c r="H7" s="35">
        <f>IF((C7-C6)&gt;0,(C7-C6),0)</f>
        <v>0</v>
      </c>
      <c r="I7" s="35">
        <f>IF(G7&gt;0,(H7/G7),0)</f>
        <v>0</v>
      </c>
      <c r="J7" s="38">
        <f>IF(SUM($G$6:$G7)&gt;0,SUM($H$6:$H7)/(SUM($G$6:$G7)),0)</f>
        <v>0</v>
      </c>
      <c r="K7" s="36">
        <f>IF((D7-D6)&gt;0,(D7-D6),0)</f>
        <v>0</v>
      </c>
      <c r="L7" s="36">
        <f>IF((E7-E6)&gt;0,(E7-E6),0)</f>
        <v>0</v>
      </c>
      <c r="M7" s="36">
        <f>IF((F7-F6)&gt;0,(F7-F6),0)</f>
        <v>0</v>
      </c>
      <c r="N7" s="37">
        <f>IF(H7=0,0,(L7/H7))</f>
        <v>0</v>
      </c>
      <c r="O7" s="38">
        <f>IF(SUM($H$6:$H7)&gt;0,SUM($L$6:$L7)/(SUM($H$6:$H7)),0)</f>
        <v>0</v>
      </c>
      <c r="P7" s="37">
        <f>IF(H7=0,0,(M7/H7))</f>
        <v>0</v>
      </c>
      <c r="Q7" s="38">
        <f>IF(SUM($H$6:$H7)&gt;0,SUM($M$6:M7)/(SUM($H$6:$H7)),0)</f>
        <v>0</v>
      </c>
      <c r="R7" s="37">
        <f>IF(H7=0,0,(G7*860)/H7)</f>
        <v>0</v>
      </c>
      <c r="S7" s="38">
        <f>IF(SUM($H$6:H7)&gt;0,SUM($G$6:G7)*860/(SUM($H$6:H7)),0)</f>
        <v>0</v>
      </c>
      <c r="T7" s="6"/>
    </row>
    <row r="8" spans="1:20" ht="18" customHeight="1">
      <c r="A8" s="7"/>
      <c r="B8" s="8"/>
      <c r="C8" s="9"/>
      <c r="D8" s="9"/>
      <c r="E8" s="129"/>
      <c r="F8" s="129"/>
      <c r="G8" s="35">
        <f>IF((B8-B7)&gt;0,(B8-B7),0)</f>
        <v>0</v>
      </c>
      <c r="H8" s="35">
        <f>IF((C8-C7)&gt;0,(C8-C7),0)</f>
        <v>0</v>
      </c>
      <c r="I8" s="35">
        <f aca="true" t="shared" si="0" ref="I8:I20">IF(G8&gt;0,(H8/G8),0)</f>
        <v>0</v>
      </c>
      <c r="J8" s="38">
        <f>IF(SUM($G$6:$G8)&gt;0,SUM($H$6:$H8)/(SUM($G$6:$G8)),0)</f>
        <v>0</v>
      </c>
      <c r="K8" s="36">
        <f aca="true" t="shared" si="1" ref="K8:K20">IF((D8-D7)&gt;0,(D8-D7),0)</f>
        <v>0</v>
      </c>
      <c r="L8" s="36">
        <f aca="true" t="shared" si="2" ref="L8:L20">IF((E8-E7)&gt;0,(E8-E7),0)</f>
        <v>0</v>
      </c>
      <c r="M8" s="36">
        <f aca="true" t="shared" si="3" ref="M8:M20">IF((F8-F7)&gt;0,(F8-F7),0)</f>
        <v>0</v>
      </c>
      <c r="N8" s="37">
        <f aca="true" t="shared" si="4" ref="N8:N21">IF(H8=0,0,(L8/H8))</f>
        <v>0</v>
      </c>
      <c r="O8" s="38">
        <f>IF(SUM($H$6:$H8)&gt;0,SUM($L$6:$L8)/(SUM($H$6:$H8)),0)</f>
        <v>0</v>
      </c>
      <c r="P8" s="37">
        <f aca="true" t="shared" si="5" ref="P8:P21">IF(H8=0,0,(M8/H8))</f>
        <v>0</v>
      </c>
      <c r="Q8" s="38">
        <f>IF(SUM($H$6:$H8)&gt;0,SUM($M$6:M8)/(SUM($H$6:$H8)),0)</f>
        <v>0</v>
      </c>
      <c r="R8" s="37">
        <f>IF(H8=0,0,(G8*860)/H8)</f>
        <v>0</v>
      </c>
      <c r="S8" s="38">
        <f>IF(SUM($H$6:H8)&gt;0,SUM($G$6:G8)*860/(SUM($H$6:H8)),0)</f>
        <v>0</v>
      </c>
      <c r="T8" s="6"/>
    </row>
    <row r="9" spans="1:20" ht="18" customHeight="1">
      <c r="A9" s="7"/>
      <c r="B9" s="8"/>
      <c r="C9" s="9"/>
      <c r="D9" s="9"/>
      <c r="E9" s="129"/>
      <c r="F9" s="129"/>
      <c r="G9" s="35">
        <f aca="true" t="shared" si="6" ref="G9:G20">IF((B9-B8)&gt;0,(B9-B8),0)</f>
        <v>0</v>
      </c>
      <c r="H9" s="35">
        <f aca="true" t="shared" si="7" ref="H9:H20">IF((C9-C8)&gt;0,(C9-C8),0)</f>
        <v>0</v>
      </c>
      <c r="I9" s="35">
        <f t="shared" si="0"/>
        <v>0</v>
      </c>
      <c r="J9" s="38">
        <f>IF(SUM($G$6:$G9)&gt;0,SUM($H$6:$H9)/(SUM($G$6:$G9)),0)</f>
        <v>0</v>
      </c>
      <c r="K9" s="36">
        <f t="shared" si="1"/>
        <v>0</v>
      </c>
      <c r="L9" s="36">
        <f t="shared" si="2"/>
        <v>0</v>
      </c>
      <c r="M9" s="36">
        <f t="shared" si="3"/>
        <v>0</v>
      </c>
      <c r="N9" s="37">
        <f t="shared" si="4"/>
        <v>0</v>
      </c>
      <c r="O9" s="38">
        <f>IF(SUM($H$6:$H9)&gt;0,SUM($L$6:$L9)/(SUM($H$6:$H9)),0)</f>
        <v>0</v>
      </c>
      <c r="P9" s="37">
        <f t="shared" si="5"/>
        <v>0</v>
      </c>
      <c r="Q9" s="38">
        <f>IF(SUM($H$6:$H9)&gt;0,SUM($M$6:M9)/(SUM($H$6:$H9)),0)</f>
        <v>0</v>
      </c>
      <c r="R9" s="37">
        <f aca="true" t="shared" si="8" ref="R9:R21">IF(H9=0,0,(G9*860)/H9)</f>
        <v>0</v>
      </c>
      <c r="S9" s="38">
        <f>IF(SUM($H$6:H9)&gt;0,SUM($G$6:G9)*860/(SUM($H$6:H9)),0)</f>
        <v>0</v>
      </c>
      <c r="T9" s="6"/>
    </row>
    <row r="10" spans="1:20" ht="18" customHeight="1">
      <c r="A10" s="7"/>
      <c r="B10" s="8"/>
      <c r="C10" s="9"/>
      <c r="D10" s="9"/>
      <c r="E10" s="129"/>
      <c r="F10" s="129"/>
      <c r="G10" s="35">
        <f t="shared" si="6"/>
        <v>0</v>
      </c>
      <c r="H10" s="35">
        <f t="shared" si="7"/>
        <v>0</v>
      </c>
      <c r="I10" s="35">
        <f t="shared" si="0"/>
        <v>0</v>
      </c>
      <c r="J10" s="38">
        <f>IF(SUM($G$6:$G10)&gt;0,SUM($H$6:$H10)/(SUM($G$6:$G10)),0)</f>
        <v>0</v>
      </c>
      <c r="K10" s="36">
        <f t="shared" si="1"/>
        <v>0</v>
      </c>
      <c r="L10" s="36">
        <f t="shared" si="2"/>
        <v>0</v>
      </c>
      <c r="M10" s="36">
        <f t="shared" si="3"/>
        <v>0</v>
      </c>
      <c r="N10" s="37">
        <f t="shared" si="4"/>
        <v>0</v>
      </c>
      <c r="O10" s="38">
        <f>IF(SUM($H$6:$H10)&gt;0,SUM($L$6:$L10)/(SUM($H$6:$H10)),0)</f>
        <v>0</v>
      </c>
      <c r="P10" s="37">
        <f t="shared" si="5"/>
        <v>0</v>
      </c>
      <c r="Q10" s="38">
        <f>IF(SUM($H$6:$H10)&gt;0,SUM($M$6:M10)/(SUM($H$6:$H10)),0)</f>
        <v>0</v>
      </c>
      <c r="R10" s="37">
        <f t="shared" si="8"/>
        <v>0</v>
      </c>
      <c r="S10" s="38">
        <f>IF(SUM($H$6:H10)&gt;0,SUM($G$6:G10)*860/(SUM($H$6:H10)),0)</f>
        <v>0</v>
      </c>
      <c r="T10" s="6"/>
    </row>
    <row r="11" spans="1:20" ht="18" customHeight="1">
      <c r="A11" s="7"/>
      <c r="B11" s="8"/>
      <c r="C11" s="9"/>
      <c r="D11" s="9"/>
      <c r="E11" s="129"/>
      <c r="F11" s="129"/>
      <c r="G11" s="35">
        <f t="shared" si="6"/>
        <v>0</v>
      </c>
      <c r="H11" s="35">
        <f t="shared" si="7"/>
        <v>0</v>
      </c>
      <c r="I11" s="35">
        <f t="shared" si="0"/>
        <v>0</v>
      </c>
      <c r="J11" s="38">
        <f>IF(SUM($G$6:$G11)&gt;0,SUM($H$6:$H11)/(SUM($G$6:$G11)),0)</f>
        <v>0</v>
      </c>
      <c r="K11" s="36">
        <f t="shared" si="1"/>
        <v>0</v>
      </c>
      <c r="L11" s="36">
        <f t="shared" si="2"/>
        <v>0</v>
      </c>
      <c r="M11" s="36">
        <f t="shared" si="3"/>
        <v>0</v>
      </c>
      <c r="N11" s="37">
        <f t="shared" si="4"/>
        <v>0</v>
      </c>
      <c r="O11" s="38">
        <f>IF(SUM($H$6:$H11)&gt;0,SUM($L$6:$L11)/(SUM($H$6:$H11)),0)</f>
        <v>0</v>
      </c>
      <c r="P11" s="37">
        <f t="shared" si="5"/>
        <v>0</v>
      </c>
      <c r="Q11" s="38">
        <f>IF(SUM($H$6:$H11)&gt;0,SUM($M$6:M11)/(SUM($H$6:$H11)),0)</f>
        <v>0</v>
      </c>
      <c r="R11" s="37">
        <f t="shared" si="8"/>
        <v>0</v>
      </c>
      <c r="S11" s="38">
        <f>IF(SUM($H$6:H11)&gt;0,SUM($G$6:G11)*860/(SUM($H$6:H11)),0)</f>
        <v>0</v>
      </c>
      <c r="T11" s="6"/>
    </row>
    <row r="12" spans="1:20" ht="18" customHeight="1">
      <c r="A12" s="7"/>
      <c r="B12" s="8"/>
      <c r="C12" s="9"/>
      <c r="D12" s="9"/>
      <c r="E12" s="129"/>
      <c r="F12" s="129"/>
      <c r="G12" s="35">
        <f t="shared" si="6"/>
        <v>0</v>
      </c>
      <c r="H12" s="35">
        <f t="shared" si="7"/>
        <v>0</v>
      </c>
      <c r="I12" s="35">
        <f t="shared" si="0"/>
        <v>0</v>
      </c>
      <c r="J12" s="38">
        <f>IF(SUM($G$6:$G12)&gt;0,SUM($H$6:$H12)/(SUM($G$6:$G12)),0)</f>
        <v>0</v>
      </c>
      <c r="K12" s="36">
        <f t="shared" si="1"/>
        <v>0</v>
      </c>
      <c r="L12" s="36">
        <f t="shared" si="2"/>
        <v>0</v>
      </c>
      <c r="M12" s="36">
        <f t="shared" si="3"/>
        <v>0</v>
      </c>
      <c r="N12" s="37">
        <f t="shared" si="4"/>
        <v>0</v>
      </c>
      <c r="O12" s="38">
        <f>IF(SUM($H$6:$H12)&gt;0,SUM($L$6:$L12)/(SUM($H$6:$H12)),0)</f>
        <v>0</v>
      </c>
      <c r="P12" s="37">
        <f t="shared" si="5"/>
        <v>0</v>
      </c>
      <c r="Q12" s="38">
        <f>IF(SUM($H$6:$H12)&gt;0,SUM($M$6:M12)/(SUM($H$6:$H12)),0)</f>
        <v>0</v>
      </c>
      <c r="R12" s="37">
        <f t="shared" si="8"/>
        <v>0</v>
      </c>
      <c r="S12" s="38">
        <f>IF(SUM($H$6:H12)&gt;0,SUM($G$6:G12)*860/(SUM($H$6:H12)),0)</f>
        <v>0</v>
      </c>
      <c r="T12" s="6"/>
    </row>
    <row r="13" spans="1:20" ht="18" customHeight="1">
      <c r="A13" s="7"/>
      <c r="B13" s="8"/>
      <c r="C13" s="9"/>
      <c r="D13" s="9"/>
      <c r="E13" s="129"/>
      <c r="F13" s="129"/>
      <c r="G13" s="35">
        <f t="shared" si="6"/>
        <v>0</v>
      </c>
      <c r="H13" s="35">
        <f t="shared" si="7"/>
        <v>0</v>
      </c>
      <c r="I13" s="35">
        <f t="shared" si="0"/>
        <v>0</v>
      </c>
      <c r="J13" s="38">
        <f>IF(SUM($G$6:$G13)&gt;0,SUM($H$6:$H13)/(SUM($G$6:$G13)),0)</f>
        <v>0</v>
      </c>
      <c r="K13" s="36">
        <f t="shared" si="1"/>
        <v>0</v>
      </c>
      <c r="L13" s="36">
        <f t="shared" si="2"/>
        <v>0</v>
      </c>
      <c r="M13" s="36">
        <f t="shared" si="3"/>
        <v>0</v>
      </c>
      <c r="N13" s="37">
        <f t="shared" si="4"/>
        <v>0</v>
      </c>
      <c r="O13" s="38">
        <f>IF(SUM($H$6:$H13)&gt;0,SUM($L$6:$L13)/(SUM($H$6:$H13)),0)</f>
        <v>0</v>
      </c>
      <c r="P13" s="37">
        <f t="shared" si="5"/>
        <v>0</v>
      </c>
      <c r="Q13" s="38">
        <f>IF(SUM($H$6:$H13)&gt;0,SUM($M$6:M13)/(SUM($H$6:$H13)),0)</f>
        <v>0</v>
      </c>
      <c r="R13" s="37">
        <f t="shared" si="8"/>
        <v>0</v>
      </c>
      <c r="S13" s="38">
        <f>IF(SUM($H$6:H13)&gt;0,SUM($G$6:G13)*860/(SUM($H$6:H13)),0)</f>
        <v>0</v>
      </c>
      <c r="T13" s="6"/>
    </row>
    <row r="14" spans="1:20" ht="18" customHeight="1">
      <c r="A14" s="7"/>
      <c r="B14" s="8"/>
      <c r="C14" s="9"/>
      <c r="D14" s="9"/>
      <c r="E14" s="129"/>
      <c r="F14" s="129"/>
      <c r="G14" s="35">
        <f t="shared" si="6"/>
        <v>0</v>
      </c>
      <c r="H14" s="35">
        <f t="shared" si="7"/>
        <v>0</v>
      </c>
      <c r="I14" s="35">
        <f t="shared" si="0"/>
        <v>0</v>
      </c>
      <c r="J14" s="38">
        <f>IF(SUM($G$6:$G14)&gt;0,SUM($H$6:$H14)/(SUM($G$6:$G14)),0)</f>
        <v>0</v>
      </c>
      <c r="K14" s="36">
        <f t="shared" si="1"/>
        <v>0</v>
      </c>
      <c r="L14" s="36">
        <f t="shared" si="2"/>
        <v>0</v>
      </c>
      <c r="M14" s="36">
        <f t="shared" si="3"/>
        <v>0</v>
      </c>
      <c r="N14" s="37">
        <f t="shared" si="4"/>
        <v>0</v>
      </c>
      <c r="O14" s="38">
        <f>IF(SUM($H$6:$H14)&gt;0,SUM($L$6:$L14)/(SUM($H$6:$H14)),0)</f>
        <v>0</v>
      </c>
      <c r="P14" s="37">
        <f t="shared" si="5"/>
        <v>0</v>
      </c>
      <c r="Q14" s="38">
        <f>IF(SUM($H$6:$H14)&gt;0,SUM($M$6:M14)/(SUM($H$6:$H14)),0)</f>
        <v>0</v>
      </c>
      <c r="R14" s="37">
        <f t="shared" si="8"/>
        <v>0</v>
      </c>
      <c r="S14" s="38">
        <f>IF(SUM($H$6:H14)&gt;0,SUM($G$6:G14)*860/(SUM($H$6:H14)),0)</f>
        <v>0</v>
      </c>
      <c r="T14" s="6"/>
    </row>
    <row r="15" spans="1:20" ht="18" customHeight="1">
      <c r="A15" s="7"/>
      <c r="B15" s="8"/>
      <c r="C15" s="9"/>
      <c r="D15" s="9"/>
      <c r="E15" s="129"/>
      <c r="F15" s="129"/>
      <c r="G15" s="35">
        <f t="shared" si="6"/>
        <v>0</v>
      </c>
      <c r="H15" s="35">
        <f t="shared" si="7"/>
        <v>0</v>
      </c>
      <c r="I15" s="35">
        <f t="shared" si="0"/>
        <v>0</v>
      </c>
      <c r="J15" s="38">
        <f>IF(SUM($G$6:$G15)&gt;0,SUM($H$6:$H15)/(SUM($G$6:$G15)),0)</f>
        <v>0</v>
      </c>
      <c r="K15" s="36">
        <f t="shared" si="1"/>
        <v>0</v>
      </c>
      <c r="L15" s="36">
        <f t="shared" si="2"/>
        <v>0</v>
      </c>
      <c r="M15" s="36">
        <f t="shared" si="3"/>
        <v>0</v>
      </c>
      <c r="N15" s="37">
        <f t="shared" si="4"/>
        <v>0</v>
      </c>
      <c r="O15" s="38">
        <f>IF(SUM($H$6:$H15)&gt;0,SUM($L$6:$L15)/(SUM($H$6:$H15)),0)</f>
        <v>0</v>
      </c>
      <c r="P15" s="37">
        <f t="shared" si="5"/>
        <v>0</v>
      </c>
      <c r="Q15" s="38">
        <f>IF(SUM($H$6:$H15)&gt;0,SUM($M$6:M15)/(SUM($H$6:$H15)),0)</f>
        <v>0</v>
      </c>
      <c r="R15" s="37">
        <f t="shared" si="8"/>
        <v>0</v>
      </c>
      <c r="S15" s="38">
        <f>IF(SUM($H$6:H15)&gt;0,SUM($G$6:G15)*860/(SUM($H$6:H15)),0)</f>
        <v>0</v>
      </c>
      <c r="T15" s="6"/>
    </row>
    <row r="16" spans="1:20" ht="18" customHeight="1">
      <c r="A16" s="7"/>
      <c r="B16" s="8"/>
      <c r="C16" s="9"/>
      <c r="D16" s="9"/>
      <c r="E16" s="129"/>
      <c r="F16" s="129"/>
      <c r="G16" s="35">
        <f t="shared" si="6"/>
        <v>0</v>
      </c>
      <c r="H16" s="35">
        <f t="shared" si="7"/>
        <v>0</v>
      </c>
      <c r="I16" s="35">
        <f t="shared" si="0"/>
        <v>0</v>
      </c>
      <c r="J16" s="38">
        <f>IF(SUM($G$6:$G16)&gt;0,SUM($H$6:$H16)/(SUM($G$6:$G16)),0)</f>
        <v>0</v>
      </c>
      <c r="K16" s="36">
        <f t="shared" si="1"/>
        <v>0</v>
      </c>
      <c r="L16" s="36">
        <f t="shared" si="2"/>
        <v>0</v>
      </c>
      <c r="M16" s="36">
        <f t="shared" si="3"/>
        <v>0</v>
      </c>
      <c r="N16" s="37">
        <f t="shared" si="4"/>
        <v>0</v>
      </c>
      <c r="O16" s="38">
        <f>IF(SUM($H$6:$H16)&gt;0,SUM($L$6:$L16)/(SUM($H$6:$H16)),0)</f>
        <v>0</v>
      </c>
      <c r="P16" s="37">
        <f t="shared" si="5"/>
        <v>0</v>
      </c>
      <c r="Q16" s="38">
        <f>IF(SUM($H$6:$H16)&gt;0,SUM($M$6:M16)/(SUM($H$6:$H16)),0)</f>
        <v>0</v>
      </c>
      <c r="R16" s="37">
        <f t="shared" si="8"/>
        <v>0</v>
      </c>
      <c r="S16" s="38">
        <f>IF(SUM($H$6:H16)&gt;0,SUM($G$6:G16)*860/(SUM($H$6:H16)),0)</f>
        <v>0</v>
      </c>
      <c r="T16" s="6"/>
    </row>
    <row r="17" spans="1:20" ht="18" customHeight="1">
      <c r="A17" s="7"/>
      <c r="B17" s="8"/>
      <c r="C17" s="9"/>
      <c r="D17" s="9"/>
      <c r="E17" s="129"/>
      <c r="F17" s="129"/>
      <c r="G17" s="35">
        <f t="shared" si="6"/>
        <v>0</v>
      </c>
      <c r="H17" s="35">
        <f t="shared" si="7"/>
        <v>0</v>
      </c>
      <c r="I17" s="35">
        <f t="shared" si="0"/>
        <v>0</v>
      </c>
      <c r="J17" s="38">
        <f>IF(SUM($G$6:$G17)&gt;0,SUM($H$6:$H17)/(SUM($G$6:$G17)),0)</f>
        <v>0</v>
      </c>
      <c r="K17" s="36">
        <f t="shared" si="1"/>
        <v>0</v>
      </c>
      <c r="L17" s="36">
        <f t="shared" si="2"/>
        <v>0</v>
      </c>
      <c r="M17" s="36">
        <f t="shared" si="3"/>
        <v>0</v>
      </c>
      <c r="N17" s="37">
        <f t="shared" si="4"/>
        <v>0</v>
      </c>
      <c r="O17" s="38">
        <f>IF(SUM($H$6:$H17)&gt;0,SUM($L$6:$L17)/(SUM($H$6:$H17)),0)</f>
        <v>0</v>
      </c>
      <c r="P17" s="37">
        <f t="shared" si="5"/>
        <v>0</v>
      </c>
      <c r="Q17" s="38">
        <f>IF(SUM($H$6:$H17)&gt;0,SUM($M$6:M17)/(SUM($H$6:$H17)),0)</f>
        <v>0</v>
      </c>
      <c r="R17" s="37">
        <f t="shared" si="8"/>
        <v>0</v>
      </c>
      <c r="S17" s="38">
        <f>IF(SUM($H$6:H17)&gt;0,SUM($G$6:G17)*860/(SUM($H$6:H17)),0)</f>
        <v>0</v>
      </c>
      <c r="T17" s="6"/>
    </row>
    <row r="18" spans="1:20" ht="18" customHeight="1">
      <c r="A18" s="7"/>
      <c r="B18" s="8"/>
      <c r="C18" s="9"/>
      <c r="D18" s="9"/>
      <c r="E18" s="129"/>
      <c r="F18" s="129"/>
      <c r="G18" s="35">
        <f t="shared" si="6"/>
        <v>0</v>
      </c>
      <c r="H18" s="35">
        <f t="shared" si="7"/>
        <v>0</v>
      </c>
      <c r="I18" s="35">
        <f t="shared" si="0"/>
        <v>0</v>
      </c>
      <c r="J18" s="38">
        <f>IF(SUM($G$6:$G18)&gt;0,SUM($H$6:$H18)/(SUM($G$6:$G18)),0)</f>
        <v>0</v>
      </c>
      <c r="K18" s="36">
        <f t="shared" si="1"/>
        <v>0</v>
      </c>
      <c r="L18" s="36">
        <f t="shared" si="2"/>
        <v>0</v>
      </c>
      <c r="M18" s="36">
        <f t="shared" si="3"/>
        <v>0</v>
      </c>
      <c r="N18" s="37">
        <f t="shared" si="4"/>
        <v>0</v>
      </c>
      <c r="O18" s="38">
        <f>IF(SUM($H$6:$H18)&gt;0,SUM($L$6:$L18)/(SUM($H$6:$H18)),0)</f>
        <v>0</v>
      </c>
      <c r="P18" s="37">
        <f t="shared" si="5"/>
        <v>0</v>
      </c>
      <c r="Q18" s="38">
        <f>IF(SUM($H$6:$H18)&gt;0,SUM($M$6:M18)/(SUM($H$6:$H18)),0)</f>
        <v>0</v>
      </c>
      <c r="R18" s="37">
        <f t="shared" si="8"/>
        <v>0</v>
      </c>
      <c r="S18" s="38">
        <f>IF(SUM($H$6:H18)&gt;0,SUM($G$6:G18)*860/(SUM($H$6:H18)),0)</f>
        <v>0</v>
      </c>
      <c r="T18" s="6"/>
    </row>
    <row r="19" spans="1:20" ht="18" customHeight="1">
      <c r="A19" s="7"/>
      <c r="B19" s="8"/>
      <c r="C19" s="9"/>
      <c r="D19" s="9"/>
      <c r="E19" s="129"/>
      <c r="F19" s="129"/>
      <c r="G19" s="35">
        <f t="shared" si="6"/>
        <v>0</v>
      </c>
      <c r="H19" s="35">
        <f t="shared" si="7"/>
        <v>0</v>
      </c>
      <c r="I19" s="35">
        <f t="shared" si="0"/>
        <v>0</v>
      </c>
      <c r="J19" s="38">
        <f>IF(SUM($G$6:$G19)&gt;0,SUM($H$6:$H19)/(SUM($G$6:$G19)),0)</f>
        <v>0</v>
      </c>
      <c r="K19" s="36">
        <f t="shared" si="1"/>
        <v>0</v>
      </c>
      <c r="L19" s="36">
        <f t="shared" si="2"/>
        <v>0</v>
      </c>
      <c r="M19" s="36">
        <f t="shared" si="3"/>
        <v>0</v>
      </c>
      <c r="N19" s="37">
        <f t="shared" si="4"/>
        <v>0</v>
      </c>
      <c r="O19" s="38">
        <f>IF(SUM($H$6:$H19)&gt;0,SUM($L$6:$L19)/(SUM($H$6:$H19)),0)</f>
        <v>0</v>
      </c>
      <c r="P19" s="37">
        <f t="shared" si="5"/>
        <v>0</v>
      </c>
      <c r="Q19" s="38">
        <f>IF(SUM($H$6:$H19)&gt;0,SUM($M$6:M19)/(SUM($H$6:$H19)),0)</f>
        <v>0</v>
      </c>
      <c r="R19" s="37">
        <f t="shared" si="8"/>
        <v>0</v>
      </c>
      <c r="S19" s="38">
        <f>IF(SUM($H$6:H19)&gt;0,SUM($G$6:G19)*860/(SUM($H$6:H19)),0)</f>
        <v>0</v>
      </c>
      <c r="T19" s="6"/>
    </row>
    <row r="20" spans="1:20" ht="18" customHeight="1">
      <c r="A20" s="7"/>
      <c r="B20" s="8"/>
      <c r="C20" s="9"/>
      <c r="D20" s="9"/>
      <c r="E20" s="129"/>
      <c r="F20" s="129"/>
      <c r="G20" s="35">
        <f t="shared" si="6"/>
        <v>0</v>
      </c>
      <c r="H20" s="35">
        <f t="shared" si="7"/>
        <v>0</v>
      </c>
      <c r="I20" s="35">
        <f t="shared" si="0"/>
        <v>0</v>
      </c>
      <c r="J20" s="38">
        <f>IF(SUM($G$6:$G20)&gt;0,SUM($H$6:$H20)/(SUM($G$6:$G20)),0)</f>
        <v>0</v>
      </c>
      <c r="K20" s="36">
        <f t="shared" si="1"/>
        <v>0</v>
      </c>
      <c r="L20" s="36">
        <f t="shared" si="2"/>
        <v>0</v>
      </c>
      <c r="M20" s="36">
        <f t="shared" si="3"/>
        <v>0</v>
      </c>
      <c r="N20" s="37">
        <f t="shared" si="4"/>
        <v>0</v>
      </c>
      <c r="O20" s="38">
        <f>IF(SUM($H$6:$H20)&gt;0,SUM($L$6:$L20)/(SUM($H$6:$H20)),0)</f>
        <v>0</v>
      </c>
      <c r="P20" s="37">
        <f t="shared" si="5"/>
        <v>0</v>
      </c>
      <c r="Q20" s="38">
        <f>IF(SUM($H$6:$H20)&gt;0,SUM($M$6:M20)/(SUM($H$6:$H20)),0)</f>
        <v>0</v>
      </c>
      <c r="R20" s="37">
        <f t="shared" si="8"/>
        <v>0</v>
      </c>
      <c r="S20" s="38">
        <f>IF(SUM($H$6:H20)&gt;0,SUM($G$6:G20)*860/(SUM($H$6:H20)),0)</f>
        <v>0</v>
      </c>
      <c r="T20" s="6"/>
    </row>
    <row r="21" spans="1:20" s="4" customFormat="1" ht="18" customHeight="1">
      <c r="A21" s="41" t="s">
        <v>9</v>
      </c>
      <c r="B21" s="42"/>
      <c r="C21" s="43"/>
      <c r="D21" s="43"/>
      <c r="E21" s="130"/>
      <c r="F21" s="130"/>
      <c r="G21" s="44">
        <f>SUM(G7:G20)</f>
        <v>0</v>
      </c>
      <c r="H21" s="45">
        <f>SUM(H7:H20)</f>
        <v>0</v>
      </c>
      <c r="I21" s="45">
        <f>SUM(I7:I20)</f>
        <v>0</v>
      </c>
      <c r="J21" s="45">
        <f>J20</f>
        <v>0</v>
      </c>
      <c r="K21" s="46">
        <f>SUM(K7:K20)</f>
        <v>0</v>
      </c>
      <c r="L21" s="46">
        <f>SUM(L7:L20)</f>
        <v>0</v>
      </c>
      <c r="M21" s="46">
        <f>SUM(M7:M20)</f>
        <v>0</v>
      </c>
      <c r="N21" s="47">
        <f t="shared" si="4"/>
        <v>0</v>
      </c>
      <c r="O21" s="45"/>
      <c r="P21" s="47">
        <f t="shared" si="5"/>
        <v>0</v>
      </c>
      <c r="Q21" s="45"/>
      <c r="R21" s="47">
        <f t="shared" si="8"/>
        <v>0</v>
      </c>
      <c r="S21" s="48"/>
      <c r="T21" s="10"/>
    </row>
    <row r="22" spans="1:20" ht="13.5" thickBot="1">
      <c r="A22" s="49"/>
      <c r="B22" s="50"/>
      <c r="C22" s="51"/>
      <c r="D22" s="51"/>
      <c r="E22" s="51"/>
      <c r="F22" s="51"/>
      <c r="G22" s="50"/>
      <c r="H22" s="51"/>
      <c r="I22" s="51"/>
      <c r="J22" s="51"/>
      <c r="K22" s="64"/>
      <c r="L22" s="64"/>
      <c r="M22" s="64"/>
      <c r="N22" s="65"/>
      <c r="O22" s="65"/>
      <c r="P22" s="65"/>
      <c r="Q22" s="65"/>
      <c r="R22" s="66"/>
      <c r="S22" s="66"/>
      <c r="T22" s="99"/>
    </row>
    <row r="23" spans="1:20" s="4" customFormat="1" ht="15.75">
      <c r="A23" s="78" t="s">
        <v>26</v>
      </c>
      <c r="B23" s="79"/>
      <c r="C23" s="80" t="s">
        <v>27</v>
      </c>
      <c r="D23" s="80"/>
      <c r="E23" s="80"/>
      <c r="F23" s="80"/>
      <c r="G23" s="81"/>
      <c r="H23" s="82"/>
      <c r="I23" s="83"/>
      <c r="J23" s="83"/>
      <c r="K23" s="84"/>
      <c r="L23" s="85"/>
      <c r="M23" s="85"/>
      <c r="N23" s="86"/>
      <c r="O23" s="96" t="s">
        <v>30</v>
      </c>
      <c r="P23" s="87">
        <f>IF(P21=0,0,((P21-45)*3.75*G21))</f>
        <v>0</v>
      </c>
      <c r="Q23" s="101" t="s">
        <v>31</v>
      </c>
      <c r="R23" s="101"/>
      <c r="S23" s="102"/>
      <c r="T23" s="88"/>
    </row>
    <row r="24" spans="1:20" s="4" customFormat="1" ht="15.75">
      <c r="A24" s="111" t="s">
        <v>36</v>
      </c>
      <c r="B24" s="89"/>
      <c r="C24" s="90" t="s">
        <v>37</v>
      </c>
      <c r="D24" s="91"/>
      <c r="E24" s="91"/>
      <c r="F24" s="91"/>
      <c r="G24" s="92"/>
      <c r="H24" s="93"/>
      <c r="I24" s="93"/>
      <c r="J24" s="93"/>
      <c r="K24" s="103"/>
      <c r="L24" s="94"/>
      <c r="M24" s="94"/>
      <c r="N24" s="95"/>
      <c r="O24" s="97" t="s">
        <v>49</v>
      </c>
      <c r="P24" s="98">
        <f>IF(H21=0,0,(H21*0.625))</f>
        <v>0</v>
      </c>
      <c r="Q24" s="100" t="s">
        <v>31</v>
      </c>
      <c r="R24" s="100"/>
      <c r="S24" s="104"/>
      <c r="T24" s="88"/>
    </row>
    <row r="25" spans="1:20" s="4" customFormat="1" ht="15.75">
      <c r="A25" s="111" t="s">
        <v>38</v>
      </c>
      <c r="B25" s="89"/>
      <c r="C25" s="90" t="s">
        <v>54</v>
      </c>
      <c r="D25" s="91"/>
      <c r="E25" s="91"/>
      <c r="F25" s="91"/>
      <c r="G25" s="92"/>
      <c r="H25" s="93"/>
      <c r="I25" s="93"/>
      <c r="J25" s="93"/>
      <c r="K25" s="103"/>
      <c r="L25" s="94"/>
      <c r="M25" s="94"/>
      <c r="N25" s="95"/>
      <c r="O25" s="127" t="s">
        <v>39</v>
      </c>
      <c r="P25" s="98">
        <f>IF(G21=0,0,(G21*805))</f>
        <v>0</v>
      </c>
      <c r="Q25" s="100" t="s">
        <v>31</v>
      </c>
      <c r="R25" s="100"/>
      <c r="S25" s="104"/>
      <c r="T25" s="88"/>
    </row>
    <row r="26" spans="1:20" s="4" customFormat="1" ht="15.75">
      <c r="A26" s="111" t="s">
        <v>40</v>
      </c>
      <c r="B26" s="89"/>
      <c r="C26" s="109"/>
      <c r="D26" s="91" t="s">
        <v>55</v>
      </c>
      <c r="E26" s="91"/>
      <c r="F26" s="108"/>
      <c r="G26" s="110"/>
      <c r="H26" s="91" t="s">
        <v>56</v>
      </c>
      <c r="I26" s="93"/>
      <c r="J26" s="93"/>
      <c r="K26" s="123"/>
      <c r="L26" s="124"/>
      <c r="M26" s="124"/>
      <c r="N26" s="125"/>
      <c r="O26" s="126" t="s">
        <v>50</v>
      </c>
      <c r="P26" s="98">
        <f>IF(C26=0,0,(C26*45.63+G26*22.815))</f>
        <v>0</v>
      </c>
      <c r="Q26" s="100" t="s">
        <v>31</v>
      </c>
      <c r="R26" s="100"/>
      <c r="S26" s="104"/>
      <c r="T26" s="88"/>
    </row>
    <row r="27" spans="1:20" s="4" customFormat="1" ht="16.5" thickBot="1">
      <c r="A27" s="138" t="s">
        <v>46</v>
      </c>
      <c r="B27" s="89"/>
      <c r="C27" s="131" t="s">
        <v>47</v>
      </c>
      <c r="D27" s="131"/>
      <c r="E27" s="131"/>
      <c r="F27" s="132"/>
      <c r="G27" s="131"/>
      <c r="H27" s="131"/>
      <c r="I27" s="133"/>
      <c r="J27" s="133"/>
      <c r="K27" s="103"/>
      <c r="L27" s="94"/>
      <c r="M27" s="94"/>
      <c r="N27" s="95"/>
      <c r="O27" s="127"/>
      <c r="P27" s="134">
        <v>337.5</v>
      </c>
      <c r="Q27" s="135" t="s">
        <v>31</v>
      </c>
      <c r="R27" s="135"/>
      <c r="S27" s="136"/>
      <c r="T27" s="137"/>
    </row>
    <row r="28" spans="1:20" s="4" customFormat="1" ht="16.5" thickBot="1">
      <c r="A28" s="112"/>
      <c r="B28" s="113"/>
      <c r="C28" s="114"/>
      <c r="D28" s="115" t="s">
        <v>44</v>
      </c>
      <c r="E28" s="115"/>
      <c r="F28" s="116"/>
      <c r="G28" s="117"/>
      <c r="H28" s="115"/>
      <c r="I28" s="118"/>
      <c r="J28" s="118"/>
      <c r="K28" s="119"/>
      <c r="L28" s="120"/>
      <c r="M28" s="120"/>
      <c r="N28" s="121"/>
      <c r="O28" s="122" t="s">
        <v>43</v>
      </c>
      <c r="P28" s="105">
        <f>SUM(P23:P27)</f>
        <v>337.5</v>
      </c>
      <c r="Q28" s="106" t="s">
        <v>31</v>
      </c>
      <c r="R28" s="106"/>
      <c r="S28" s="107"/>
      <c r="T28" s="63"/>
    </row>
    <row r="29" spans="1:20" ht="27" customHeight="1">
      <c r="A29" s="52"/>
      <c r="B29" s="53"/>
      <c r="C29" s="54"/>
      <c r="D29" s="54"/>
      <c r="E29" s="54"/>
      <c r="F29" s="54"/>
      <c r="G29" s="53"/>
      <c r="H29" s="55"/>
      <c r="I29" s="55"/>
      <c r="J29" s="55"/>
      <c r="K29" s="56"/>
      <c r="L29" s="56"/>
      <c r="M29" s="56"/>
      <c r="N29" s="55"/>
      <c r="O29" s="55"/>
      <c r="P29" s="55"/>
      <c r="Q29" s="55"/>
      <c r="R29" s="57"/>
      <c r="S29" s="57"/>
      <c r="T29" s="58"/>
    </row>
    <row r="30" spans="1:20" ht="12.75">
      <c r="A30" s="22"/>
      <c r="B30" s="18"/>
      <c r="C30" s="19"/>
      <c r="D30" s="19"/>
      <c r="E30" s="19"/>
      <c r="F30" s="19"/>
      <c r="G30" s="18"/>
      <c r="H30" s="19"/>
      <c r="I30" s="19"/>
      <c r="J30" s="19"/>
      <c r="K30" s="20"/>
      <c r="L30" s="20"/>
      <c r="M30" s="20"/>
      <c r="N30" s="19"/>
      <c r="O30" s="19"/>
      <c r="P30" s="19"/>
      <c r="Q30" s="19"/>
      <c r="R30" s="21"/>
      <c r="S30" s="21"/>
      <c r="T30" s="22"/>
    </row>
    <row r="31" spans="1:20" ht="18" customHeight="1">
      <c r="A31" s="59" t="s">
        <v>10</v>
      </c>
      <c r="B31" s="18"/>
      <c r="C31" s="19"/>
      <c r="D31" s="19"/>
      <c r="E31" s="19"/>
      <c r="F31" s="19"/>
      <c r="G31" s="18"/>
      <c r="H31" s="19"/>
      <c r="I31" s="19"/>
      <c r="J31" s="19"/>
      <c r="K31" s="20"/>
      <c r="L31" s="20"/>
      <c r="M31" s="20"/>
      <c r="N31" s="19"/>
      <c r="O31" s="19"/>
      <c r="P31" s="19"/>
      <c r="Q31" s="19"/>
      <c r="R31" s="21"/>
      <c r="S31" s="21"/>
      <c r="T31" s="22"/>
    </row>
    <row r="32" spans="1:20" s="5" customFormat="1" ht="26.25" customHeight="1">
      <c r="A32" s="141" t="s">
        <v>28</v>
      </c>
      <c r="B32" s="141"/>
      <c r="C32" s="141"/>
      <c r="D32" s="141"/>
      <c r="E32" s="141"/>
      <c r="F32" s="141"/>
      <c r="G32" s="141"/>
      <c r="H32" s="141"/>
      <c r="I32" s="141"/>
      <c r="J32" s="141"/>
      <c r="K32" s="141"/>
      <c r="L32" s="141"/>
      <c r="M32" s="141"/>
      <c r="N32" s="141"/>
      <c r="O32" s="141"/>
      <c r="P32" s="141"/>
      <c r="Q32" s="141"/>
      <c r="R32" s="141"/>
      <c r="S32" s="141"/>
      <c r="T32" s="141"/>
    </row>
    <row r="33" spans="1:20" ht="18" customHeight="1">
      <c r="A33" s="142" t="s">
        <v>23</v>
      </c>
      <c r="B33" s="142"/>
      <c r="C33" s="142"/>
      <c r="D33" s="142"/>
      <c r="E33" s="142"/>
      <c r="F33" s="142"/>
      <c r="G33" s="142"/>
      <c r="H33" s="142"/>
      <c r="I33" s="142"/>
      <c r="J33" s="142"/>
      <c r="K33" s="142"/>
      <c r="L33" s="142"/>
      <c r="M33" s="142"/>
      <c r="N33" s="142"/>
      <c r="O33" s="142"/>
      <c r="P33" s="142"/>
      <c r="Q33" s="142"/>
      <c r="R33" s="142"/>
      <c r="S33" s="142"/>
      <c r="T33" s="142"/>
    </row>
    <row r="34" spans="1:20" ht="18" customHeight="1">
      <c r="A34" s="139" t="s">
        <v>58</v>
      </c>
      <c r="B34" s="140"/>
      <c r="C34" s="140"/>
      <c r="D34" s="140"/>
      <c r="E34" s="140"/>
      <c r="F34" s="140"/>
      <c r="G34" s="140"/>
      <c r="H34" s="140"/>
      <c r="I34" s="140"/>
      <c r="J34" s="140"/>
      <c r="K34" s="140"/>
      <c r="L34" s="140"/>
      <c r="M34" s="140"/>
      <c r="N34" s="140"/>
      <c r="O34" s="140"/>
      <c r="P34" s="140"/>
      <c r="Q34" s="140"/>
      <c r="R34" s="140"/>
      <c r="S34" s="140"/>
      <c r="T34" s="140"/>
    </row>
    <row r="35" spans="1:20" ht="18" customHeight="1">
      <c r="A35" s="139" t="s">
        <v>59</v>
      </c>
      <c r="B35" s="140"/>
      <c r="C35" s="140"/>
      <c r="D35" s="140"/>
      <c r="E35" s="140"/>
      <c r="F35" s="140"/>
      <c r="G35" s="140"/>
      <c r="H35" s="140"/>
      <c r="I35" s="140"/>
      <c r="J35" s="140"/>
      <c r="K35" s="140"/>
      <c r="L35" s="140"/>
      <c r="M35" s="140"/>
      <c r="N35" s="140"/>
      <c r="O35" s="140"/>
      <c r="P35" s="140"/>
      <c r="Q35" s="140"/>
      <c r="R35" s="140"/>
      <c r="S35" s="140"/>
      <c r="T35" s="140"/>
    </row>
    <row r="36" spans="1:20" ht="24" customHeight="1">
      <c r="A36" s="144" t="s">
        <v>45</v>
      </c>
      <c r="B36" s="144"/>
      <c r="C36" s="144"/>
      <c r="D36" s="144"/>
      <c r="E36" s="144"/>
      <c r="F36" s="144"/>
      <c r="G36" s="144"/>
      <c r="H36" s="144"/>
      <c r="I36" s="144"/>
      <c r="J36" s="144"/>
      <c r="K36" s="144"/>
      <c r="L36" s="144"/>
      <c r="M36" s="144"/>
      <c r="N36" s="144"/>
      <c r="O36" s="144"/>
      <c r="P36" s="144"/>
      <c r="Q36" s="144"/>
      <c r="R36" s="144"/>
      <c r="S36" s="144"/>
      <c r="T36" s="144"/>
    </row>
    <row r="37" spans="1:20" ht="24.75" customHeight="1">
      <c r="A37" s="139" t="s">
        <v>60</v>
      </c>
      <c r="B37" s="140"/>
      <c r="C37" s="140"/>
      <c r="D37" s="140"/>
      <c r="E37" s="140"/>
      <c r="F37" s="140"/>
      <c r="G37" s="140"/>
      <c r="H37" s="140"/>
      <c r="I37" s="140"/>
      <c r="J37" s="140"/>
      <c r="K37" s="140"/>
      <c r="L37" s="140"/>
      <c r="M37" s="140"/>
      <c r="N37" s="140"/>
      <c r="O37" s="140"/>
      <c r="P37" s="140"/>
      <c r="Q37" s="140"/>
      <c r="R37" s="140"/>
      <c r="S37" s="140"/>
      <c r="T37" s="140"/>
    </row>
    <row r="38" spans="1:20" ht="25.5" customHeight="1">
      <c r="A38" s="139" t="s">
        <v>21</v>
      </c>
      <c r="B38" s="140"/>
      <c r="C38" s="140"/>
      <c r="D38" s="140"/>
      <c r="E38" s="140"/>
      <c r="F38" s="140"/>
      <c r="G38" s="140"/>
      <c r="H38" s="140"/>
      <c r="I38" s="140"/>
      <c r="J38" s="140"/>
      <c r="K38" s="140"/>
      <c r="L38" s="140"/>
      <c r="M38" s="140"/>
      <c r="N38" s="140"/>
      <c r="O38" s="140"/>
      <c r="P38" s="140"/>
      <c r="Q38" s="140"/>
      <c r="R38" s="140"/>
      <c r="S38" s="140"/>
      <c r="T38" s="140"/>
    </row>
    <row r="39" spans="1:20" ht="22.5" customHeight="1">
      <c r="A39" s="139" t="s">
        <v>12</v>
      </c>
      <c r="B39" s="140"/>
      <c r="C39" s="140"/>
      <c r="D39" s="140"/>
      <c r="E39" s="140"/>
      <c r="F39" s="140"/>
      <c r="G39" s="140"/>
      <c r="H39" s="140"/>
      <c r="I39" s="140"/>
      <c r="J39" s="140"/>
      <c r="K39" s="140"/>
      <c r="L39" s="140"/>
      <c r="M39" s="140"/>
      <c r="N39" s="140"/>
      <c r="O39" s="140"/>
      <c r="P39" s="140"/>
      <c r="Q39" s="140"/>
      <c r="R39" s="140"/>
      <c r="S39" s="140"/>
      <c r="T39" s="140"/>
    </row>
    <row r="40" spans="1:20" s="16" customFormat="1" ht="23.25" customHeight="1">
      <c r="A40" s="60" t="s">
        <v>22</v>
      </c>
      <c r="B40" s="61"/>
      <c r="C40" s="61"/>
      <c r="D40" s="61"/>
      <c r="E40" s="61"/>
      <c r="F40" s="61"/>
      <c r="G40" s="61"/>
      <c r="H40" s="61"/>
      <c r="I40" s="61"/>
      <c r="J40" s="61"/>
      <c r="K40" s="61"/>
      <c r="L40" s="61"/>
      <c r="M40" s="61"/>
      <c r="N40" s="61"/>
      <c r="O40" s="61"/>
      <c r="P40" s="61"/>
      <c r="Q40" s="61"/>
      <c r="R40" s="61"/>
      <c r="S40" s="61"/>
      <c r="T40" s="61"/>
    </row>
    <row r="41" spans="1:20" s="16" customFormat="1" ht="26.25" customHeight="1">
      <c r="A41" s="139" t="s">
        <v>24</v>
      </c>
      <c r="B41" s="140"/>
      <c r="C41" s="140"/>
      <c r="D41" s="140"/>
      <c r="E41" s="140"/>
      <c r="F41" s="140"/>
      <c r="G41" s="140"/>
      <c r="H41" s="140"/>
      <c r="I41" s="140"/>
      <c r="J41" s="140"/>
      <c r="K41" s="140"/>
      <c r="L41" s="140"/>
      <c r="M41" s="140"/>
      <c r="N41" s="140"/>
      <c r="O41" s="140"/>
      <c r="P41" s="140"/>
      <c r="Q41" s="140"/>
      <c r="R41" s="140"/>
      <c r="S41" s="140"/>
      <c r="T41" s="140"/>
    </row>
    <row r="42" spans="1:20" s="16" customFormat="1" ht="27.75" customHeight="1">
      <c r="A42" s="139" t="s">
        <v>25</v>
      </c>
      <c r="B42" s="140"/>
      <c r="C42" s="140"/>
      <c r="D42" s="140"/>
      <c r="E42" s="140"/>
      <c r="F42" s="140"/>
      <c r="G42" s="140"/>
      <c r="H42" s="140"/>
      <c r="I42" s="140"/>
      <c r="J42" s="140"/>
      <c r="K42" s="140"/>
      <c r="L42" s="140"/>
      <c r="M42" s="140"/>
      <c r="N42" s="140"/>
      <c r="O42" s="140"/>
      <c r="P42" s="140"/>
      <c r="Q42" s="140"/>
      <c r="R42" s="140"/>
      <c r="S42" s="140"/>
      <c r="T42" s="140"/>
    </row>
    <row r="43" spans="1:20" s="16" customFormat="1" ht="55.5" customHeight="1">
      <c r="A43" s="141" t="s">
        <v>33</v>
      </c>
      <c r="B43" s="141"/>
      <c r="C43" s="141"/>
      <c r="D43" s="141"/>
      <c r="E43" s="141"/>
      <c r="F43" s="141"/>
      <c r="G43" s="141"/>
      <c r="H43" s="141"/>
      <c r="I43" s="141"/>
      <c r="J43" s="141"/>
      <c r="K43" s="141"/>
      <c r="L43" s="141"/>
      <c r="M43" s="141"/>
      <c r="N43" s="141"/>
      <c r="O43" s="141"/>
      <c r="P43" s="141"/>
      <c r="Q43" s="141"/>
      <c r="R43" s="141"/>
      <c r="S43" s="141"/>
      <c r="T43" s="141"/>
    </row>
    <row r="44" spans="1:20" ht="23.25" customHeight="1">
      <c r="A44" s="143" t="s">
        <v>29</v>
      </c>
      <c r="B44" s="140"/>
      <c r="C44" s="140"/>
      <c r="D44" s="140"/>
      <c r="E44" s="140"/>
      <c r="F44" s="140"/>
      <c r="G44" s="140"/>
      <c r="H44" s="140"/>
      <c r="I44" s="140"/>
      <c r="J44" s="140"/>
      <c r="K44" s="140"/>
      <c r="L44" s="140"/>
      <c r="M44" s="140"/>
      <c r="N44" s="140"/>
      <c r="O44" s="140"/>
      <c r="P44" s="140"/>
      <c r="Q44" s="140"/>
      <c r="R44" s="140"/>
      <c r="S44" s="140"/>
      <c r="T44" s="140"/>
    </row>
    <row r="45" spans="1:20" ht="35.25" customHeight="1">
      <c r="A45" s="67" t="s">
        <v>48</v>
      </c>
      <c r="B45" s="62"/>
      <c r="C45" s="62"/>
      <c r="D45" s="62"/>
      <c r="E45" s="62"/>
      <c r="F45" s="62"/>
      <c r="G45" s="62"/>
      <c r="H45" s="62"/>
      <c r="I45" s="77"/>
      <c r="J45" s="77"/>
      <c r="K45" s="62"/>
      <c r="L45" s="62"/>
      <c r="M45" s="62"/>
      <c r="N45" s="62"/>
      <c r="O45" s="62"/>
      <c r="P45" s="62"/>
      <c r="Q45" s="62"/>
      <c r="R45" s="62"/>
      <c r="S45" s="62"/>
      <c r="T45" s="62"/>
    </row>
    <row r="46" spans="1:20" ht="12.75">
      <c r="A46" s="22"/>
      <c r="B46" s="18"/>
      <c r="C46" s="19"/>
      <c r="D46" s="19"/>
      <c r="E46" s="19"/>
      <c r="F46" s="19"/>
      <c r="G46" s="18"/>
      <c r="H46" s="19"/>
      <c r="I46" s="19"/>
      <c r="J46" s="19"/>
      <c r="K46" s="20"/>
      <c r="L46" s="20"/>
      <c r="M46" s="20"/>
      <c r="N46" s="19"/>
      <c r="O46" s="19"/>
      <c r="P46" s="19"/>
      <c r="Q46" s="19"/>
      <c r="R46" s="21"/>
      <c r="S46" s="21"/>
      <c r="T46" s="22"/>
    </row>
  </sheetData>
  <sheetProtection/>
  <mergeCells count="12">
    <mergeCell ref="A36:T36"/>
    <mergeCell ref="A41:T41"/>
    <mergeCell ref="A42:T42"/>
    <mergeCell ref="A43:T43"/>
    <mergeCell ref="A32:T32"/>
    <mergeCell ref="A33:T33"/>
    <mergeCell ref="A44:T44"/>
    <mergeCell ref="A34:T34"/>
    <mergeCell ref="A37:T37"/>
    <mergeCell ref="A35:T35"/>
    <mergeCell ref="A38:T38"/>
    <mergeCell ref="A39:T39"/>
  </mergeCells>
  <printOptions/>
  <pageMargins left="0.7" right="0.7" top="0.75" bottom="0.75" header="0.3" footer="0.3"/>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udregn-dit-varmeforbrug 2024</dc:title>
  <dc:subject/>
  <dc:creator>lott</dc:creator>
  <cp:keywords/>
  <dc:description/>
  <cp:lastModifiedBy>Lone Kildebæk Matthiesen</cp:lastModifiedBy>
  <cp:lastPrinted>2022-01-04T10:01:14Z</cp:lastPrinted>
  <dcterms:created xsi:type="dcterms:W3CDTF">2008-10-28T07:28:40Z</dcterms:created>
  <dcterms:modified xsi:type="dcterms:W3CDTF">2024-01-11T13:39:59Z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UKYKDKWUDPWE-4-23419</vt:lpwstr>
  </property>
  <property fmtid="{D5CDD505-2E9C-101B-9397-08002B2CF9AE}" pid="3" name="_dlc_DocIdItemGuid">
    <vt:lpwstr>b382446d-3293-40c0-9808-1e2ace14afb1</vt:lpwstr>
  </property>
  <property fmtid="{D5CDD505-2E9C-101B-9397-08002B2CF9AE}" pid="4" name="_dlc_DocIdUrl">
    <vt:lpwstr>http://minside.kalfor.dk/websted/lkma/_layouts/15/DocIdRedir.aspx?ID=UKYKDKWUDPWE-4-23419, UKYKDKWUDPWE-4-23419</vt:lpwstr>
  </property>
  <property fmtid="{D5CDD505-2E9C-101B-9397-08002B2CF9AE}" pid="5" name="ContentTypeId">
    <vt:lpwstr>0x010100E87F31523603B249B2EC81F01F3786A8</vt:lpwstr>
  </property>
  <property fmtid="{D5CDD505-2E9C-101B-9397-08002B2CF9AE}" pid="6" name="IsMyDocuments">
    <vt:lpwstr>1</vt:lpwstr>
  </property>
  <property fmtid="{D5CDD505-2E9C-101B-9397-08002B2CF9AE}" pid="7" name="CCMMetadataExtractionStatus">
    <vt:lpwstr>CCMPageCount:NotSupported;CCMCommentCount:NotSupported</vt:lpwstr>
  </property>
  <property fmtid="{D5CDD505-2E9C-101B-9397-08002B2CF9AE}" pid="8" name="DocID">
    <vt:lpwstr>289133</vt:lpwstr>
  </property>
  <property fmtid="{D5CDD505-2E9C-101B-9397-08002B2CF9AE}" pid="9" name="LocalAttachment">
    <vt:lpwstr>0</vt:lpwstr>
  </property>
  <property fmtid="{D5CDD505-2E9C-101B-9397-08002B2CF9AE}" pid="10" name="Related">
    <vt:lpwstr>0</vt:lpwstr>
  </property>
  <property fmtid="{D5CDD505-2E9C-101B-9397-08002B2CF9AE}" pid="11" name="CCMIsSharedOnOneDrive">
    <vt:lpwstr>0</vt:lpwstr>
  </property>
  <property fmtid="{D5CDD505-2E9C-101B-9397-08002B2CF9AE}" pid="12" name="Finalized">
    <vt:lpwstr>0</vt:lpwstr>
  </property>
  <property fmtid="{D5CDD505-2E9C-101B-9397-08002B2CF9AE}" pid="13" name="CCMConversation">
    <vt:lpwstr/>
  </property>
  <property fmtid="{D5CDD505-2E9C-101B-9397-08002B2CF9AE}" pid="14" name="ErBesvaret">
    <vt:lpwstr>0</vt:lpwstr>
  </property>
  <property fmtid="{D5CDD505-2E9C-101B-9397-08002B2CF9AE}" pid="15" name="CCMAgendaDocumentStatus">
    <vt:lpwstr/>
  </property>
  <property fmtid="{D5CDD505-2E9C-101B-9397-08002B2CF9AE}" pid="16" name="h7d7b564e6ab40d3aa4d6f9dfb78478c">
    <vt:lpwstr/>
  </property>
  <property fmtid="{D5CDD505-2E9C-101B-9397-08002B2CF9AE}" pid="17" name="Afsender">
    <vt:lpwstr/>
  </property>
  <property fmtid="{D5CDD505-2E9C-101B-9397-08002B2CF9AE}" pid="18" name="Frist">
    <vt:lpwstr/>
  </property>
  <property fmtid="{D5CDD505-2E9C-101B-9397-08002B2CF9AE}" pid="19" name="CCMMeetingCaseId">
    <vt:lpwstr/>
  </property>
  <property fmtid="{D5CDD505-2E9C-101B-9397-08002B2CF9AE}" pid="20" name="CCMCognitiveType">
    <vt:lpwstr/>
  </property>
  <property fmtid="{D5CDD505-2E9C-101B-9397-08002B2CF9AE}" pid="21" name="Part">
    <vt:lpwstr/>
  </property>
  <property fmtid="{D5CDD505-2E9C-101B-9397-08002B2CF9AE}" pid="22" name="SvarPaa">
    <vt:lpwstr/>
  </property>
  <property fmtid="{D5CDD505-2E9C-101B-9397-08002B2CF9AE}" pid="23" name="CCMAgendaItemId">
    <vt:lpwstr/>
  </property>
  <property fmtid="{D5CDD505-2E9C-101B-9397-08002B2CF9AE}" pid="24" name="CCMAgendaStatus">
    <vt:lpwstr/>
  </property>
  <property fmtid="{D5CDD505-2E9C-101B-9397-08002B2CF9AE}" pid="25" name="CaseOwner">
    <vt:lpwstr/>
  </property>
  <property fmtid="{D5CDD505-2E9C-101B-9397-08002B2CF9AE}" pid="26" name="TaxCatchAll">
    <vt:lpwstr/>
  </property>
  <property fmtid="{D5CDD505-2E9C-101B-9397-08002B2CF9AE}" pid="27" name="Beskrivelse">
    <vt:lpwstr/>
  </property>
  <property fmtid="{D5CDD505-2E9C-101B-9397-08002B2CF9AE}" pid="28" name="Modtager">
    <vt:lpwstr/>
  </property>
  <property fmtid="{D5CDD505-2E9C-101B-9397-08002B2CF9AE}" pid="29" name="Dato">
    <vt:lpwstr>2024-01-11T14:15:09Z</vt:lpwstr>
  </property>
  <property fmtid="{D5CDD505-2E9C-101B-9397-08002B2CF9AE}" pid="30" name="CCMMeetingCaseLink">
    <vt:lpwstr>, </vt:lpwstr>
  </property>
  <property fmtid="{D5CDD505-2E9C-101B-9397-08002B2CF9AE}" pid="31" name="Dokumenttype">
    <vt:lpwstr/>
  </property>
  <property fmtid="{D5CDD505-2E9C-101B-9397-08002B2CF9AE}" pid="32" name="CCMSystem">
    <vt:lpwstr> </vt:lpwstr>
  </property>
  <property fmtid="{D5CDD505-2E9C-101B-9397-08002B2CF9AE}" pid="33" name="CCMEventContext">
    <vt:lpwstr>ac96bdcf-913c-4685-8377-827af04fc95c</vt:lpwstr>
  </property>
  <property fmtid="{D5CDD505-2E9C-101B-9397-08002B2CF9AE}" pid="34" name="CCMSystemID">
    <vt:lpwstr>9d658a91-3652-4807-824a-ad243ce06edc</vt:lpwstr>
  </property>
  <property fmtid="{D5CDD505-2E9C-101B-9397-08002B2CF9AE}" pid="35" name="CCMVisualId">
    <vt:lpwstr>SAG-2024-00024</vt:lpwstr>
  </property>
  <property fmtid="{D5CDD505-2E9C-101B-9397-08002B2CF9AE}" pid="36" name="CCMCommunication">
    <vt:lpwstr/>
  </property>
  <property fmtid="{D5CDD505-2E9C-101B-9397-08002B2CF9AE}" pid="37" name="CCMTemplateID">
    <vt:lpwstr>0</vt:lpwstr>
  </property>
  <property fmtid="{D5CDD505-2E9C-101B-9397-08002B2CF9AE}" pid="38" name="CaseRecordNumber">
    <vt:lpwstr>0</vt:lpwstr>
  </property>
  <property fmtid="{D5CDD505-2E9C-101B-9397-08002B2CF9AE}" pid="39" name="CaseID">
    <vt:lpwstr>SAG-2024-00024</vt:lpwstr>
  </property>
  <property fmtid="{D5CDD505-2E9C-101B-9397-08002B2CF9AE}" pid="40" name="RegistrationDate">
    <vt:lpwstr/>
  </property>
</Properties>
</file>